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34" activeTab="2"/>
  </bookViews>
  <sheets>
    <sheet name="квалификация" sheetId="1" r:id="rId1"/>
    <sheet name="раунды" sheetId="2" r:id="rId2"/>
    <sheet name="Финал" sheetId="3" r:id="rId3"/>
    <sheet name="карта" sheetId="4" r:id="rId4"/>
    <sheet name="список" sheetId="5" r:id="rId5"/>
  </sheets>
  <definedNames>
    <definedName name="_xlnm.Print_Area" localSheetId="0">'квалификация'!$A$1:$Q$40</definedName>
  </definedNames>
  <calcPr fullCalcOnLoad="1"/>
</workbook>
</file>

<file path=xl/sharedStrings.xml><?xml version="1.0" encoding="utf-8"?>
<sst xmlns="http://schemas.openxmlformats.org/spreadsheetml/2006/main" count="158" uniqueCount="60">
  <si>
    <t>Федерация боулинга</t>
  </si>
  <si>
    <t>Волгоградской области</t>
  </si>
  <si>
    <t xml:space="preserve">                         Чемпионат Волгоградской области по боулингу 2022</t>
  </si>
  <si>
    <t xml:space="preserve">7 этап </t>
  </si>
  <si>
    <t>10сентября 2022 г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</si>
  <si>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</si>
  <si>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</si>
  <si>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</si>
  <si>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</si>
  <si>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</si>
  <si>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</si>
  <si>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</si>
  <si>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</si>
  <si>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Алымов Сергей</t>
  </si>
  <si>
    <t>Анипко Александр</t>
  </si>
  <si>
    <t>Безотосный Алексей</t>
  </si>
  <si>
    <t>Белов Андрей</t>
  </si>
  <si>
    <t>Гущин Александр</t>
  </si>
  <si>
    <t>Егорычев Максим</t>
  </si>
  <si>
    <t>Жиделев Андрей</t>
  </si>
  <si>
    <t>Иванова Ольга</t>
  </si>
  <si>
    <t>Калачёв Пётр</t>
  </si>
  <si>
    <t>Карпов Сергей</t>
  </si>
  <si>
    <t>Кияшкин Александр</t>
  </si>
  <si>
    <t>Криворотов Виктор</t>
  </si>
  <si>
    <t>Криворотова Эллана</t>
  </si>
  <si>
    <t>Лазарев Сергей</t>
  </si>
  <si>
    <t>Лаптев Вячеслав</t>
  </si>
  <si>
    <t>Леденев Иван</t>
  </si>
  <si>
    <t>Лявин Андрей</t>
  </si>
  <si>
    <t>Марченко Пётр</t>
  </si>
  <si>
    <t>Мисходжев Руслан</t>
  </si>
  <si>
    <t>Мясников Владимир</t>
  </si>
  <si>
    <t>Мясникова Наталья</t>
  </si>
  <si>
    <t>Новикова Кристина</t>
  </si>
  <si>
    <t>Плиев Олег</t>
  </si>
  <si>
    <t>Поляков Александр</t>
  </si>
  <si>
    <t>Сажнева Наталья</t>
  </si>
  <si>
    <t>Севостьянов Николай</t>
  </si>
  <si>
    <t>Сизов Юрий</t>
  </si>
  <si>
    <t>Фамин Денис</t>
  </si>
  <si>
    <t>Шатыгина Ирина</t>
  </si>
  <si>
    <t>Шукаев Максим</t>
  </si>
  <si>
    <t xml:space="preserve">                                  Чемпионат Волгоградской области по боулингу  2022</t>
  </si>
  <si>
    <t>7 этап</t>
  </si>
  <si>
    <t>19 СЕНТЯБРЯ  2020 г</t>
  </si>
  <si>
    <t>10 сентября 2022 г.</t>
  </si>
  <si>
    <t>место</t>
  </si>
  <si>
    <t>мин.</t>
  </si>
  <si>
    <t xml:space="preserve">место </t>
  </si>
  <si>
    <t>10 сентября 2022г</t>
  </si>
  <si>
    <t>мин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</si>
  <si>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</si>
  <si>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</si>
  <si>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</si>
  <si>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</si>
  <si>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Ф.И.О.</t>
  </si>
  <si>
    <t xml:space="preserve">Леденёв </t>
  </si>
  <si>
    <t>Беляков Александр</t>
  </si>
  <si>
    <t>ФИНАЛ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</si>
</sst>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.5"/>
      <color indexed="9"/>
      <name val="Arial"/>
      <family val="2"/>
    </font>
    <font>
      <sz val="10.5"/>
      <name val="Arial"/>
      <family val="2"/>
    </font>
    <font>
      <sz val="14"/>
      <name val="Times New Roman"/>
      <family val="1"/>
    </font>
    <font>
      <b/>
      <sz val="12"/>
      <color indexed="9"/>
      <name val="Arial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.5"/>
      <color indexed="55"/>
      <name val="Arial"/>
      <family val="2"/>
    </font>
    <font>
      <b/>
      <sz val="15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Arial"/>
      <family val="2"/>
    </font>
    <font>
      <b/>
      <sz val="12"/>
      <color indexed="8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0" fillId="0" borderId="1" xfId="15" applyFont="1" applyFill="1" applyBorder="1" applyAlignment="1">
      <alignment horizontal="left"/>
      <protection/>
    </xf>
    <xf numFmtId="0" fontId="11" fillId="0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6" xfId="15" applyFont="1" applyBorder="1">
      <alignment/>
      <protection/>
    </xf>
    <xf numFmtId="0" fontId="11" fillId="0" borderId="4" xfId="0" applyFont="1" applyFill="1" applyBorder="1" applyAlignment="1">
      <alignment horizontal="center" vertical="center"/>
    </xf>
    <xf numFmtId="0" fontId="10" fillId="0" borderId="0" xfId="15" applyFont="1" applyFill="1">
      <alignment/>
      <protection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7" xfId="15" applyFont="1" applyFill="1" applyBorder="1">
      <alignment/>
      <protection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3" borderId="12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9" fillId="3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9" fillId="0" borderId="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1" xfId="0" applyFont="1" applyBorder="1" applyAlignment="1">
      <alignment horizontal="left"/>
    </xf>
    <xf numFmtId="0" fontId="29" fillId="0" borderId="4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3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0" fillId="0" borderId="1" xfId="0" applyBorder="1" applyAlignment="1">
      <alignment/>
    </xf>
    <xf numFmtId="0" fontId="19" fillId="0" borderId="7" xfId="0" applyFont="1" applyBorder="1" applyAlignment="1">
      <alignment horizontal="left"/>
    </xf>
    <xf numFmtId="0" fontId="10" fillId="0" borderId="24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0" fillId="0" borderId="1" xfId="15" applyFont="1" applyBorder="1">
      <alignment/>
      <protection/>
    </xf>
    <xf numFmtId="0" fontId="10" fillId="0" borderId="1" xfId="15" applyFont="1" applyFill="1" applyBorder="1">
      <alignment/>
      <protection/>
    </xf>
    <xf numFmtId="0" fontId="10" fillId="0" borderId="1" xfId="15" applyFont="1" applyFill="1" applyBorder="1">
      <alignment/>
      <protection/>
    </xf>
    <xf numFmtId="0" fontId="40" fillId="0" borderId="3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6667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675"/>
          <a:ext cx="5048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66675</xdr:rowOff>
    </xdr:from>
    <xdr:to>
      <xdr:col>10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zoomScale="60" zoomScaleNormal="60" workbookViewId="0" topLeftCell="A9">
      <selection activeCell="V30" sqref="V30"/>
    </sheetView>
  </sheetViews>
  <sheetFormatPr defaultColWidth="9.140625" defaultRowHeight="12.75"/>
  <cols>
    <col min="1" max="1" width="10.28125" style="0" customWidth="1"/>
    <col min="2" max="2" width="30.7109375" style="0" customWidth="1"/>
    <col min="8" max="9" width="7.140625" style="0" customWidth="1"/>
    <col min="10" max="10" width="8.7109375" style="0" customWidth="1"/>
    <col min="11" max="11" width="9.57421875" style="0" customWidth="1"/>
    <col min="12" max="12" width="14.8515625" style="0" customWidth="1"/>
    <col min="13" max="13" width="12.00390625" style="0" customWidth="1"/>
    <col min="14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/>
    </row>
    <row r="2" spans="8:10" ht="15">
      <c r="H2" s="3" t="s">
        <v>0</v>
      </c>
      <c r="I2" s="4"/>
      <c r="J2" s="4"/>
    </row>
    <row r="3" spans="8:10" ht="10.5" customHeight="1">
      <c r="H3" s="3" t="s">
        <v>1</v>
      </c>
      <c r="I3" s="4"/>
      <c r="J3" s="4"/>
    </row>
    <row r="4" ht="13.5" customHeight="1"/>
    <row r="5" spans="1:15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N5" s="8"/>
      <c r="O5" s="8"/>
    </row>
    <row r="6" spans="4:15" s="9" customFormat="1" ht="12" customHeight="1">
      <c r="D6" s="10" t="s">
        <v>3</v>
      </c>
      <c r="E6" s="7"/>
      <c r="F6" s="10" t="s">
        <v>4</v>
      </c>
      <c r="G6" s="10"/>
      <c r="N6" s="11"/>
      <c r="O6" s="11"/>
    </row>
    <row r="7" spans="1:15" s="15" customFormat="1" ht="12" customHeight="1">
      <c r="A7" s="110" t="s">
        <v>5</v>
      </c>
      <c r="B7" s="110" t="s">
        <v>6</v>
      </c>
      <c r="C7" s="111" t="s">
        <v>7</v>
      </c>
      <c r="D7" s="112" t="s">
        <v>8</v>
      </c>
      <c r="E7" s="112"/>
      <c r="F7" s="112"/>
      <c r="G7" s="112"/>
      <c r="H7" s="112"/>
      <c r="I7" s="112"/>
      <c r="J7" s="112"/>
      <c r="K7" s="113" t="s">
        <v>9</v>
      </c>
      <c r="L7" s="114" t="s">
        <v>10</v>
      </c>
      <c r="M7" s="110" t="s">
        <v>11</v>
      </c>
      <c r="N7" s="13"/>
      <c r="O7" s="14"/>
    </row>
    <row r="8" spans="1:15" s="15" customFormat="1" ht="21" customHeight="1">
      <c r="A8" s="110"/>
      <c r="B8" s="110"/>
      <c r="C8" s="111"/>
      <c r="D8" s="16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7" t="s">
        <v>12</v>
      </c>
      <c r="K8" s="113"/>
      <c r="L8" s="114"/>
      <c r="M8" s="110"/>
      <c r="N8" s="18">
        <f aca="true" t="shared" si="0" ref="N8:N40">MIN(B8:G8)</f>
        <v>1</v>
      </c>
      <c r="O8" s="14"/>
    </row>
    <row r="9" spans="1:15" s="15" customFormat="1" ht="16.5" customHeight="1">
      <c r="A9" s="12">
        <v>1</v>
      </c>
      <c r="B9" s="123" t="s">
        <v>35</v>
      </c>
      <c r="C9" s="30">
        <v>5</v>
      </c>
      <c r="D9" s="27">
        <v>189</v>
      </c>
      <c r="E9" s="28">
        <v>236</v>
      </c>
      <c r="F9" s="28">
        <v>205</v>
      </c>
      <c r="G9" s="28">
        <v>223</v>
      </c>
      <c r="H9" s="28">
        <v>194</v>
      </c>
      <c r="I9" s="28">
        <v>258</v>
      </c>
      <c r="J9" s="23">
        <v>169</v>
      </c>
      <c r="K9" s="24">
        <f>IF(J9&gt;0,(SUM(D9:J9)-MIN(D9:J9)),SUM(D9:I9))</f>
        <v>1305</v>
      </c>
      <c r="L9" s="25">
        <f>K9+C9*(IF(J9&gt;0,6,COUNTIF(D9:I9,"&gt;0")))</f>
        <v>1335</v>
      </c>
      <c r="M9" s="26">
        <f>IF(L9&gt;0,L9/COUNTA(D9:I9),0)</f>
        <v>222.5</v>
      </c>
      <c r="N9" s="18">
        <f t="shared" si="0"/>
        <v>5</v>
      </c>
      <c r="O9" s="14"/>
    </row>
    <row r="10" spans="1:15" s="15" customFormat="1" ht="16.5" customHeight="1">
      <c r="A10" s="12">
        <v>2</v>
      </c>
      <c r="B10" s="123" t="s">
        <v>30</v>
      </c>
      <c r="C10" s="30"/>
      <c r="D10" s="21">
        <v>194</v>
      </c>
      <c r="E10" s="22">
        <v>246</v>
      </c>
      <c r="F10" s="22">
        <v>200</v>
      </c>
      <c r="G10" s="22">
        <v>266</v>
      </c>
      <c r="H10" s="22">
        <v>191</v>
      </c>
      <c r="I10" s="22">
        <v>210</v>
      </c>
      <c r="J10" s="23"/>
      <c r="K10" s="24">
        <f>IF(J10&gt;0,(SUM(D10:J10)-MIN(D10:J10)),SUM(D10:I10))</f>
        <v>1307</v>
      </c>
      <c r="L10" s="25">
        <f>K10+C10*(IF(J10&gt;0,6,COUNTIF(D10:I10,"&gt;0")))</f>
        <v>1307</v>
      </c>
      <c r="M10" s="26">
        <f>IF(L10&gt;0,L10/COUNTA(D10:I10),0)</f>
        <v>217.83333333333334</v>
      </c>
      <c r="N10" s="18">
        <f t="shared" si="0"/>
        <v>194</v>
      </c>
      <c r="O10" s="14"/>
    </row>
    <row r="11" spans="1:15" s="15" customFormat="1" ht="16.5" customHeight="1">
      <c r="A11" s="12">
        <v>3</v>
      </c>
      <c r="B11" s="125" t="s">
        <v>42</v>
      </c>
      <c r="C11" s="30"/>
      <c r="D11" s="27">
        <v>257</v>
      </c>
      <c r="E11" s="28">
        <v>268</v>
      </c>
      <c r="F11" s="28">
        <v>201</v>
      </c>
      <c r="G11" s="28">
        <v>196</v>
      </c>
      <c r="H11" s="28">
        <v>213</v>
      </c>
      <c r="I11" s="28">
        <v>169</v>
      </c>
      <c r="J11" s="23"/>
      <c r="K11" s="24">
        <f>IF(J11&gt;0,(SUM(D11:J11)-MIN(D11:J11)),SUM(D11:I11))</f>
        <v>1304</v>
      </c>
      <c r="L11" s="25">
        <f>K11+C11*(IF(J11&gt;0,6,COUNTIF(D11:I11,"&gt;0")))</f>
        <v>1304</v>
      </c>
      <c r="M11" s="26">
        <f>IF(L11&gt;0,L11/COUNTA(D11:I11),0)</f>
        <v>217.33333333333334</v>
      </c>
      <c r="N11" s="18">
        <f t="shared" si="0"/>
        <v>196</v>
      </c>
      <c r="O11" s="14"/>
    </row>
    <row r="12" spans="1:15" s="15" customFormat="1" ht="16.5" customHeight="1">
      <c r="A12" s="12">
        <v>4</v>
      </c>
      <c r="B12" s="123" t="s">
        <v>31</v>
      </c>
      <c r="C12" s="20">
        <v>5</v>
      </c>
      <c r="D12" s="21">
        <v>123</v>
      </c>
      <c r="E12" s="22">
        <v>246</v>
      </c>
      <c r="F12" s="22">
        <v>248</v>
      </c>
      <c r="G12" s="22">
        <v>193</v>
      </c>
      <c r="H12" s="22">
        <v>192</v>
      </c>
      <c r="I12" s="22">
        <v>189</v>
      </c>
      <c r="J12" s="23">
        <v>193</v>
      </c>
      <c r="K12" s="24">
        <f>IF(J12&gt;0,(SUM(D12:J12)-MIN(D12:J12)),SUM(D12:I12))</f>
        <v>1261</v>
      </c>
      <c r="L12" s="25">
        <f>K12+C12*(IF(J12&gt;0,6,COUNTIF(D12:I12,"&gt;0")))</f>
        <v>1291</v>
      </c>
      <c r="M12" s="26">
        <f>IF(L12&gt;0,L12/COUNTA(D12:I12),0)</f>
        <v>215.16666666666666</v>
      </c>
      <c r="N12" s="18">
        <f t="shared" si="0"/>
        <v>5</v>
      </c>
      <c r="O12" s="14"/>
    </row>
    <row r="13" spans="1:15" s="15" customFormat="1" ht="16.5" customHeight="1">
      <c r="A13" s="12">
        <v>5</v>
      </c>
      <c r="B13" s="123" t="s">
        <v>39</v>
      </c>
      <c r="C13" s="30">
        <v>8</v>
      </c>
      <c r="D13" s="21">
        <v>159</v>
      </c>
      <c r="E13" s="22">
        <v>209</v>
      </c>
      <c r="F13" s="22">
        <v>212</v>
      </c>
      <c r="G13" s="22">
        <v>204</v>
      </c>
      <c r="H13" s="22">
        <v>204</v>
      </c>
      <c r="I13" s="22">
        <v>189</v>
      </c>
      <c r="J13" s="23">
        <v>195</v>
      </c>
      <c r="K13" s="24">
        <f>IF(J13&gt;0,(SUM(D13:J13)-MIN(D13:J13)),SUM(D13:I13))</f>
        <v>1213</v>
      </c>
      <c r="L13" s="25">
        <f>K13+C13*(IF(J13&gt;0,6,COUNTIF(D13:I13,"&gt;0")))</f>
        <v>1261</v>
      </c>
      <c r="M13" s="26">
        <f>IF(L13&gt;0,L13/COUNTA(D13:I13),0)</f>
        <v>210.16666666666666</v>
      </c>
      <c r="N13" s="18">
        <f t="shared" si="0"/>
        <v>8</v>
      </c>
      <c r="O13" s="14"/>
    </row>
    <row r="14" spans="1:15" s="15" customFormat="1" ht="16.5" customHeight="1">
      <c r="A14" s="12">
        <v>6</v>
      </c>
      <c r="B14" s="123" t="s">
        <v>40</v>
      </c>
      <c r="C14" s="30"/>
      <c r="D14" s="21">
        <v>221</v>
      </c>
      <c r="E14" s="22">
        <v>196</v>
      </c>
      <c r="F14" s="22">
        <v>202</v>
      </c>
      <c r="G14" s="22">
        <v>223</v>
      </c>
      <c r="H14" s="22">
        <v>215</v>
      </c>
      <c r="I14" s="22">
        <v>183</v>
      </c>
      <c r="J14" s="23"/>
      <c r="K14" s="24">
        <f>IF(J14&gt;0,(SUM(D14:J14)-MIN(D14:J14)),SUM(D14:I14))</f>
        <v>1240</v>
      </c>
      <c r="L14" s="25">
        <f>K14+C14*(IF(J14&gt;0,6,COUNTIF(D14:I14,"&gt;0")))</f>
        <v>1240</v>
      </c>
      <c r="M14" s="26">
        <f>IF(L14&gt;0,L14/COUNTA(D14:I14),0)</f>
        <v>206.66666666666666</v>
      </c>
      <c r="N14" s="18">
        <f t="shared" si="0"/>
        <v>196</v>
      </c>
      <c r="O14" s="14"/>
    </row>
    <row r="15" spans="1:15" s="15" customFormat="1" ht="16.5" customHeight="1">
      <c r="A15" s="12">
        <v>7</v>
      </c>
      <c r="B15" s="123" t="s">
        <v>15</v>
      </c>
      <c r="C15" s="30">
        <v>5</v>
      </c>
      <c r="D15" s="21">
        <v>211</v>
      </c>
      <c r="E15" s="22">
        <v>228</v>
      </c>
      <c r="F15" s="22">
        <v>179</v>
      </c>
      <c r="G15" s="22">
        <v>200</v>
      </c>
      <c r="H15" s="22">
        <v>188</v>
      </c>
      <c r="I15" s="22">
        <v>195</v>
      </c>
      <c r="J15" s="23">
        <v>135</v>
      </c>
      <c r="K15" s="24">
        <f>IF(J15&gt;0,(SUM(D15:J15)-MIN(D15:J15)),SUM(D15:I15))</f>
        <v>1201</v>
      </c>
      <c r="L15" s="25">
        <f>K15+C15*(IF(J15&gt;0,6,COUNTIF(D15:I15,"&gt;0")))</f>
        <v>1231</v>
      </c>
      <c r="M15" s="26">
        <f>IF(L15&gt;0,L15/COUNTA(D15:I15),0)</f>
        <v>205.16666666666666</v>
      </c>
      <c r="N15" s="18">
        <f t="shared" si="0"/>
        <v>5</v>
      </c>
      <c r="O15" s="14"/>
    </row>
    <row r="16" spans="1:15" s="15" customFormat="1" ht="16.5" customHeight="1">
      <c r="A16" s="12">
        <v>8</v>
      </c>
      <c r="B16" s="19" t="s">
        <v>19</v>
      </c>
      <c r="C16" s="20"/>
      <c r="D16" s="21">
        <v>203</v>
      </c>
      <c r="E16" s="22">
        <v>196</v>
      </c>
      <c r="F16" s="22">
        <v>188</v>
      </c>
      <c r="G16" s="22">
        <v>204</v>
      </c>
      <c r="H16" s="22">
        <v>193</v>
      </c>
      <c r="I16" s="22">
        <v>150</v>
      </c>
      <c r="J16" s="23">
        <v>225</v>
      </c>
      <c r="K16" s="24">
        <f>IF(J16&gt;0,(SUM(D16:J16)-MIN(D16:J16)),SUM(D16:I16))</f>
        <v>1209</v>
      </c>
      <c r="L16" s="25">
        <f>K16+C16*(IF(J16&gt;0,6,COUNTIF(D16:I16,"&gt;0")))</f>
        <v>1209</v>
      </c>
      <c r="M16" s="26">
        <f>IF(L16&gt;0,L16/COUNTA(D16:I16),0)</f>
        <v>201.5</v>
      </c>
      <c r="N16" s="18">
        <f t="shared" si="0"/>
        <v>188</v>
      </c>
      <c r="O16" s="14"/>
    </row>
    <row r="17" spans="1:15" s="15" customFormat="1" ht="16.5" customHeight="1">
      <c r="A17" s="12">
        <v>9</v>
      </c>
      <c r="B17" s="19" t="s">
        <v>17</v>
      </c>
      <c r="C17" s="30">
        <v>8</v>
      </c>
      <c r="D17" s="32">
        <v>205</v>
      </c>
      <c r="E17" s="33">
        <v>164</v>
      </c>
      <c r="F17" s="33">
        <v>196</v>
      </c>
      <c r="G17" s="33">
        <v>149</v>
      </c>
      <c r="H17" s="33">
        <v>223</v>
      </c>
      <c r="I17" s="33">
        <v>126</v>
      </c>
      <c r="J17" s="23">
        <v>189</v>
      </c>
      <c r="K17" s="24">
        <f>IF(J17&gt;0,(SUM(D17:J17)-MIN(D17:J17)),SUM(D17:I17))</f>
        <v>1126</v>
      </c>
      <c r="L17" s="25">
        <f>K17+C17*(IF(J17&gt;0,6,COUNTIF(D17:I17,"&gt;0")))</f>
        <v>1174</v>
      </c>
      <c r="M17" s="26">
        <f>IF(L17&gt;0,L17/COUNTA(D17:I17),0)</f>
        <v>195.66666666666666</v>
      </c>
      <c r="N17" s="18">
        <f t="shared" si="0"/>
        <v>8</v>
      </c>
      <c r="O17" s="14"/>
    </row>
    <row r="18" spans="1:15" s="15" customFormat="1" ht="16.5" customHeight="1">
      <c r="A18" s="12">
        <v>10</v>
      </c>
      <c r="B18" s="19" t="s">
        <v>36</v>
      </c>
      <c r="C18" s="30"/>
      <c r="D18" s="35">
        <v>202</v>
      </c>
      <c r="E18" s="36">
        <v>129</v>
      </c>
      <c r="F18" s="36">
        <v>172</v>
      </c>
      <c r="G18" s="36">
        <v>185</v>
      </c>
      <c r="H18" s="36">
        <v>183</v>
      </c>
      <c r="I18" s="36">
        <v>239</v>
      </c>
      <c r="J18" s="23">
        <v>188</v>
      </c>
      <c r="K18" s="24">
        <f>IF(J18&gt;0,(SUM(D18:J18)-MIN(D18:J18)),SUM(D18:I18))</f>
        <v>1169</v>
      </c>
      <c r="L18" s="25">
        <f>K18+C18*(IF(J18&gt;0,6,COUNTIF(D18:I18,"&gt;0")))</f>
        <v>1169</v>
      </c>
      <c r="M18" s="26">
        <f>IF(L18&gt;0,L18/COUNTA(D18:I18),0)</f>
        <v>194.83333333333334</v>
      </c>
      <c r="N18" s="18">
        <f t="shared" si="0"/>
        <v>129</v>
      </c>
      <c r="O18" s="14"/>
    </row>
    <row r="19" spans="1:15" s="15" customFormat="1" ht="16.5" customHeight="1">
      <c r="A19" s="12">
        <v>11</v>
      </c>
      <c r="B19" s="123" t="s">
        <v>20</v>
      </c>
      <c r="C19" s="20">
        <v>15</v>
      </c>
      <c r="D19" s="21">
        <v>191</v>
      </c>
      <c r="E19" s="22">
        <v>159</v>
      </c>
      <c r="F19" s="22">
        <v>188</v>
      </c>
      <c r="G19" s="22">
        <v>182</v>
      </c>
      <c r="H19" s="22">
        <v>188</v>
      </c>
      <c r="I19" s="22">
        <v>151</v>
      </c>
      <c r="J19" s="23">
        <v>168</v>
      </c>
      <c r="K19" s="24">
        <f>IF(J19&gt;0,(SUM(D19:J19)-MIN(D19:J19)),SUM(D19:I19))</f>
        <v>1076</v>
      </c>
      <c r="L19" s="25">
        <f>K19+C19*(IF(J19&gt;0,6,COUNTIF(D19:I19,"&gt;0")))</f>
        <v>1166</v>
      </c>
      <c r="M19" s="26">
        <f>IF(L19&gt;0,L19/COUNTA(D19:I19),0)</f>
        <v>194.33333333333334</v>
      </c>
      <c r="N19" s="18">
        <f t="shared" si="0"/>
        <v>15</v>
      </c>
      <c r="O19" s="14"/>
    </row>
    <row r="20" spans="1:15" s="15" customFormat="1" ht="16.5" customHeight="1">
      <c r="A20" s="12">
        <v>12</v>
      </c>
      <c r="B20" s="123" t="s">
        <v>18</v>
      </c>
      <c r="C20" s="37"/>
      <c r="D20" s="21">
        <v>160</v>
      </c>
      <c r="E20" s="22">
        <v>209</v>
      </c>
      <c r="F20" s="22">
        <v>190</v>
      </c>
      <c r="G20" s="22">
        <v>174</v>
      </c>
      <c r="H20" s="22">
        <v>176</v>
      </c>
      <c r="I20" s="22">
        <v>227</v>
      </c>
      <c r="J20" s="23">
        <v>190</v>
      </c>
      <c r="K20" s="24">
        <f>IF(J20&gt;0,(SUM(D20:J20)-MIN(D20:J20)),SUM(D20:I20))</f>
        <v>1166</v>
      </c>
      <c r="L20" s="25">
        <f>K20+C20*(IF(J20&gt;0,6,COUNTIF(D20:I20,"&gt;0")))</f>
        <v>1166</v>
      </c>
      <c r="M20" s="26">
        <f>IF(L20&gt;0,L20/COUNTA(D20:I20),0)</f>
        <v>194.33333333333334</v>
      </c>
      <c r="N20" s="18">
        <f t="shared" si="0"/>
        <v>160</v>
      </c>
      <c r="O20" s="14"/>
    </row>
    <row r="21" spans="1:15" s="15" customFormat="1" ht="16.5" customHeight="1">
      <c r="A21" s="12">
        <v>13</v>
      </c>
      <c r="B21" s="19" t="s">
        <v>27</v>
      </c>
      <c r="C21" s="30">
        <v>8</v>
      </c>
      <c r="D21" s="27">
        <v>197</v>
      </c>
      <c r="E21" s="28">
        <v>206</v>
      </c>
      <c r="F21" s="28">
        <v>150</v>
      </c>
      <c r="G21" s="28">
        <v>173</v>
      </c>
      <c r="H21" s="28">
        <v>172</v>
      </c>
      <c r="I21" s="28">
        <v>207</v>
      </c>
      <c r="J21" s="38">
        <v>159</v>
      </c>
      <c r="K21" s="24">
        <f>IF(J21&gt;0,(SUM(D21:J21)-MIN(D21:J21)),SUM(D21:I21))</f>
        <v>1114</v>
      </c>
      <c r="L21" s="25">
        <f>K21+C21*(IF(J21&gt;0,6,COUNTIF(D21:I21,"&gt;0")))</f>
        <v>1162</v>
      </c>
      <c r="M21" s="26">
        <f>IF(L21&gt;0,L21/COUNTA(D21:I21),0)</f>
        <v>193.66666666666666</v>
      </c>
      <c r="N21" s="18">
        <f t="shared" si="0"/>
        <v>8</v>
      </c>
      <c r="O21" s="14"/>
    </row>
    <row r="22" spans="1:20" s="15" customFormat="1" ht="16.5" customHeight="1">
      <c r="A22" s="12">
        <v>14</v>
      </c>
      <c r="B22" s="125" t="s">
        <v>58</v>
      </c>
      <c r="C22" s="30"/>
      <c r="D22" s="21">
        <v>196</v>
      </c>
      <c r="E22" s="22">
        <v>184</v>
      </c>
      <c r="F22" s="22">
        <v>196</v>
      </c>
      <c r="G22" s="22">
        <v>209</v>
      </c>
      <c r="H22" s="22">
        <v>171</v>
      </c>
      <c r="I22" s="22">
        <v>203</v>
      </c>
      <c r="J22" s="23"/>
      <c r="K22" s="24">
        <f>IF(J22&gt;0,(SUM(D22:J22)-MIN(D22:J22)),SUM(D22:I22))</f>
        <v>1159</v>
      </c>
      <c r="L22" s="25">
        <f>K22+C22*(IF(J22&gt;0,6,COUNTIF(D22:I22,"&gt;0")))</f>
        <v>1159</v>
      </c>
      <c r="M22" s="26">
        <f>IF(L22&gt;0,L22/COUNTA(D22:I22),0)</f>
        <v>193.16666666666666</v>
      </c>
      <c r="N22" s="18">
        <f t="shared" si="0"/>
        <v>184</v>
      </c>
      <c r="O22" s="14"/>
      <c r="P22" s="14"/>
      <c r="Q22" s="14"/>
      <c r="R22" s="14"/>
      <c r="S22" s="14"/>
      <c r="T22" s="14"/>
    </row>
    <row r="23" spans="1:20" s="15" customFormat="1" ht="16.5" customHeight="1">
      <c r="A23" s="12">
        <v>15</v>
      </c>
      <c r="B23" s="123" t="s">
        <v>21</v>
      </c>
      <c r="C23" s="30"/>
      <c r="D23" s="21">
        <v>225</v>
      </c>
      <c r="E23" s="22">
        <v>178</v>
      </c>
      <c r="F23" s="22">
        <v>201</v>
      </c>
      <c r="G23" s="22">
        <v>177</v>
      </c>
      <c r="H23" s="22">
        <v>174</v>
      </c>
      <c r="I23" s="22">
        <v>201</v>
      </c>
      <c r="J23" s="23"/>
      <c r="K23" s="24">
        <f>IF(J23&gt;0,(SUM(D23:J23)-MIN(D23:J23)),SUM(D23:I23))</f>
        <v>1156</v>
      </c>
      <c r="L23" s="25">
        <f>K23+C23*(IF(J23&gt;0,6,COUNTIF(D23:I23,"&gt;0")))</f>
        <v>1156</v>
      </c>
      <c r="M23" s="26">
        <f>IF(L23&gt;0,L23/COUNTA(D23:I23),0)</f>
        <v>192.66666666666666</v>
      </c>
      <c r="N23" s="18">
        <f t="shared" si="0"/>
        <v>177</v>
      </c>
      <c r="O23" s="14"/>
      <c r="P23" s="14"/>
      <c r="Q23" s="14"/>
      <c r="R23" s="14"/>
      <c r="S23" s="14"/>
      <c r="T23" s="14"/>
    </row>
    <row r="24" spans="1:20" s="15" customFormat="1" ht="16.5" customHeight="1">
      <c r="A24" s="12">
        <v>16</v>
      </c>
      <c r="B24" s="124" t="s">
        <v>16</v>
      </c>
      <c r="C24" s="30"/>
      <c r="D24" s="21">
        <v>176</v>
      </c>
      <c r="E24" s="22">
        <v>135</v>
      </c>
      <c r="F24" s="22">
        <v>204</v>
      </c>
      <c r="G24" s="22">
        <v>228</v>
      </c>
      <c r="H24" s="22">
        <v>199</v>
      </c>
      <c r="I24" s="22">
        <v>179</v>
      </c>
      <c r="J24" s="23">
        <v>169</v>
      </c>
      <c r="K24" s="24">
        <f>IF(J24&gt;0,(SUM(D24:J24)-MIN(D24:J24)),SUM(D24:I24))</f>
        <v>1155</v>
      </c>
      <c r="L24" s="25">
        <f>K24+C24*(IF(J24&gt;0,6,COUNTIF(D24:I24,"&gt;0")))</f>
        <v>1155</v>
      </c>
      <c r="M24" s="26">
        <f>IF(L24&gt;0,L24/COUNTA(D24:I24),0)</f>
        <v>192.5</v>
      </c>
      <c r="N24" s="18">
        <f t="shared" si="0"/>
        <v>135</v>
      </c>
      <c r="O24" s="14"/>
      <c r="P24" s="14"/>
      <c r="Q24" s="14"/>
      <c r="R24" s="14"/>
      <c r="S24" s="14"/>
      <c r="T24" s="14"/>
    </row>
    <row r="25" spans="1:20" s="15" customFormat="1" ht="16.5" customHeight="1">
      <c r="A25" s="12">
        <v>17</v>
      </c>
      <c r="B25" s="123" t="s">
        <v>23</v>
      </c>
      <c r="C25" s="30">
        <v>5</v>
      </c>
      <c r="D25" s="21">
        <v>200</v>
      </c>
      <c r="E25" s="22">
        <v>169</v>
      </c>
      <c r="F25" s="22">
        <v>182</v>
      </c>
      <c r="G25" s="22">
        <v>154</v>
      </c>
      <c r="H25" s="22">
        <v>173</v>
      </c>
      <c r="I25" s="22">
        <v>206</v>
      </c>
      <c r="J25" s="23"/>
      <c r="K25" s="24">
        <f>IF(J25&gt;0,(SUM(D25:J25)-MIN(D25:J25)),SUM(D25:I25))</f>
        <v>1084</v>
      </c>
      <c r="L25" s="25">
        <f>K25+C25*(IF(J25&gt;0,6,COUNTIF(D25:I25,"&gt;0")))</f>
        <v>1114</v>
      </c>
      <c r="M25" s="26">
        <f>IF(L25&gt;0,L25/COUNTA(D25:I25),0)</f>
        <v>185.66666666666666</v>
      </c>
      <c r="N25" s="18">
        <f t="shared" si="0"/>
        <v>5</v>
      </c>
      <c r="O25" s="14"/>
      <c r="P25" s="14"/>
      <c r="Q25" s="14"/>
      <c r="R25" s="14"/>
      <c r="S25" s="14"/>
      <c r="T25" s="14"/>
    </row>
    <row r="26" spans="1:20" s="15" customFormat="1" ht="16.5" customHeight="1">
      <c r="A26" s="12">
        <v>18</v>
      </c>
      <c r="B26" s="19" t="s">
        <v>26</v>
      </c>
      <c r="C26" s="30"/>
      <c r="D26" s="27">
        <v>169</v>
      </c>
      <c r="E26" s="28">
        <v>188</v>
      </c>
      <c r="F26" s="28">
        <v>169</v>
      </c>
      <c r="G26" s="28">
        <v>214</v>
      </c>
      <c r="H26" s="28">
        <v>193</v>
      </c>
      <c r="I26" s="28">
        <v>168</v>
      </c>
      <c r="J26" s="23">
        <v>181</v>
      </c>
      <c r="K26" s="24">
        <f>IF(J26&gt;0,(SUM(D26:J26)-MIN(D26:J26)),SUM(D26:I26))</f>
        <v>1114</v>
      </c>
      <c r="L26" s="25">
        <f>K26+C26*(IF(J26&gt;0,6,COUNTIF(D26:I26,"&gt;0")))</f>
        <v>1114</v>
      </c>
      <c r="M26" s="26">
        <f>IF(L26&gt;0,L26/COUNTA(D26:I26),0)</f>
        <v>185.66666666666666</v>
      </c>
      <c r="N26" s="18">
        <f t="shared" si="0"/>
        <v>169</v>
      </c>
      <c r="O26" s="14"/>
      <c r="P26" s="14"/>
      <c r="Q26" s="14"/>
      <c r="R26" s="14"/>
      <c r="S26" s="14"/>
      <c r="T26" s="14"/>
    </row>
    <row r="27" spans="1:20" s="15" customFormat="1" ht="16.5" customHeight="1">
      <c r="A27" s="12">
        <v>19</v>
      </c>
      <c r="B27" s="123" t="s">
        <v>34</v>
      </c>
      <c r="C27" s="30">
        <v>10</v>
      </c>
      <c r="D27" s="21">
        <v>182</v>
      </c>
      <c r="E27" s="22">
        <v>176</v>
      </c>
      <c r="F27" s="22">
        <v>164</v>
      </c>
      <c r="G27" s="22">
        <v>207</v>
      </c>
      <c r="H27" s="22">
        <v>163</v>
      </c>
      <c r="I27" s="22">
        <v>157</v>
      </c>
      <c r="J27" s="23"/>
      <c r="K27" s="24">
        <f>IF(J27&gt;0,(SUM(D27:J27)-MIN(D27:J27)),SUM(D27:I27))</f>
        <v>1049</v>
      </c>
      <c r="L27" s="25">
        <f>K27+C27*(IF(J27&gt;0,6,COUNTIF(D27:I27,"&gt;0")))</f>
        <v>1109</v>
      </c>
      <c r="M27" s="26">
        <f>IF(L27&gt;0,L27/COUNTA(D27:I27),0)</f>
        <v>184.83333333333334</v>
      </c>
      <c r="N27" s="18">
        <f t="shared" si="0"/>
        <v>10</v>
      </c>
      <c r="O27" s="14"/>
      <c r="P27" s="14"/>
      <c r="Q27" s="14"/>
      <c r="R27" s="14"/>
      <c r="S27" s="14"/>
      <c r="T27" s="14"/>
    </row>
    <row r="28" spans="1:20" s="15" customFormat="1" ht="16.5" customHeight="1">
      <c r="A28" s="12">
        <v>20</v>
      </c>
      <c r="B28" s="19" t="s">
        <v>14</v>
      </c>
      <c r="C28" s="20"/>
      <c r="D28" s="27">
        <v>206</v>
      </c>
      <c r="E28" s="28">
        <v>142</v>
      </c>
      <c r="F28" s="28">
        <v>151</v>
      </c>
      <c r="G28" s="28">
        <v>193</v>
      </c>
      <c r="H28" s="28">
        <v>193</v>
      </c>
      <c r="I28" s="28">
        <v>154</v>
      </c>
      <c r="J28" s="23">
        <v>212</v>
      </c>
      <c r="K28" s="24">
        <f>IF(J28&gt;0,(SUM(D28:J28)-MIN(D28:J28)),SUM(D28:I28))</f>
        <v>1109</v>
      </c>
      <c r="L28" s="25">
        <f>K28+C28*(IF(J28&gt;0,6,COUNTIF(D28:I28,"&gt;0")))</f>
        <v>1109</v>
      </c>
      <c r="M28" s="26">
        <f>IF(L28&gt;0,L28/COUNTA(D28:I28),0)</f>
        <v>184.83333333333334</v>
      </c>
      <c r="N28" s="18">
        <f t="shared" si="0"/>
        <v>142</v>
      </c>
      <c r="O28" s="14"/>
      <c r="P28" s="14"/>
      <c r="Q28" s="14"/>
      <c r="R28" s="14"/>
      <c r="S28" s="14"/>
      <c r="T28" s="14"/>
    </row>
    <row r="29" spans="1:20" s="15" customFormat="1" ht="16.5" customHeight="1">
      <c r="A29" s="12">
        <v>21</v>
      </c>
      <c r="B29" s="123" t="s">
        <v>24</v>
      </c>
      <c r="C29" s="30">
        <v>8</v>
      </c>
      <c r="D29" s="27">
        <v>174</v>
      </c>
      <c r="E29" s="28">
        <v>181</v>
      </c>
      <c r="F29" s="28">
        <v>191</v>
      </c>
      <c r="G29" s="28">
        <v>159</v>
      </c>
      <c r="H29" s="28">
        <v>171</v>
      </c>
      <c r="I29" s="28">
        <v>146</v>
      </c>
      <c r="J29" s="23">
        <v>166</v>
      </c>
      <c r="K29" s="24">
        <f>IF(J29&gt;0,(SUM(D29:J29)-MIN(D29:J29)),SUM(D29:I29))</f>
        <v>1042</v>
      </c>
      <c r="L29" s="25">
        <f>K29+C29*(IF(J29&gt;0,6,COUNTIF(D29:I29,"&gt;0")))</f>
        <v>1090</v>
      </c>
      <c r="M29" s="26">
        <f>IF(L29&gt;0,L29/COUNTA(D29:I29),0)</f>
        <v>181.66666666666666</v>
      </c>
      <c r="N29" s="18">
        <f t="shared" si="0"/>
        <v>8</v>
      </c>
      <c r="O29" s="14"/>
      <c r="P29" s="14"/>
      <c r="Q29" s="14"/>
      <c r="R29" s="14"/>
      <c r="S29" s="14"/>
      <c r="T29" s="14"/>
    </row>
    <row r="30" spans="1:20" s="15" customFormat="1" ht="16.5" customHeight="1">
      <c r="A30" s="12">
        <v>22</v>
      </c>
      <c r="B30" s="123" t="s">
        <v>25</v>
      </c>
      <c r="C30" s="30">
        <v>15</v>
      </c>
      <c r="D30" s="21">
        <v>167</v>
      </c>
      <c r="E30" s="22">
        <v>131</v>
      </c>
      <c r="F30" s="22">
        <v>155</v>
      </c>
      <c r="G30" s="22">
        <v>179</v>
      </c>
      <c r="H30" s="22">
        <v>175</v>
      </c>
      <c r="I30" s="22">
        <v>145</v>
      </c>
      <c r="J30" s="23">
        <v>170</v>
      </c>
      <c r="K30" s="24">
        <f>IF(J30&gt;0,(SUM(D30:J30)-MIN(D30:J30)),SUM(D30:I30))</f>
        <v>991</v>
      </c>
      <c r="L30" s="25">
        <f>K30+C30*(IF(J30&gt;0,6,COUNTIF(D30:I30,"&gt;0")))</f>
        <v>1081</v>
      </c>
      <c r="M30" s="26">
        <f>IF(L30&gt;0,L30/COUNTA(D30:I30),0)</f>
        <v>180.16666666666666</v>
      </c>
      <c r="N30" s="18">
        <f t="shared" si="0"/>
        <v>15</v>
      </c>
      <c r="O30" s="14"/>
      <c r="P30" s="14"/>
      <c r="Q30" s="14"/>
      <c r="R30" s="14"/>
      <c r="S30" s="14"/>
      <c r="T30" s="14"/>
    </row>
    <row r="31" spans="1:20" s="15" customFormat="1" ht="16.5" customHeight="1">
      <c r="A31" s="12">
        <v>23</v>
      </c>
      <c r="B31" s="123" t="s">
        <v>28</v>
      </c>
      <c r="C31" s="30"/>
      <c r="D31" s="21">
        <v>180</v>
      </c>
      <c r="E31" s="22">
        <v>173</v>
      </c>
      <c r="F31" s="22">
        <v>172</v>
      </c>
      <c r="G31" s="22">
        <v>158</v>
      </c>
      <c r="H31" s="22">
        <v>155</v>
      </c>
      <c r="I31" s="22">
        <v>185</v>
      </c>
      <c r="J31" s="23">
        <v>201</v>
      </c>
      <c r="K31" s="24">
        <f>IF(J31&gt;0,(SUM(D31:J31)-MIN(D31:J31)),SUM(D31:I31))</f>
        <v>1069</v>
      </c>
      <c r="L31" s="25">
        <f>K31+C31*(IF(J31&gt;0,6,COUNTIF(D31:I31,"&gt;0")))</f>
        <v>1069</v>
      </c>
      <c r="M31" s="26">
        <f>IF(L31&gt;0,L31/COUNTA(D31:I31),0)</f>
        <v>178.16666666666666</v>
      </c>
      <c r="N31" s="18">
        <f t="shared" si="0"/>
        <v>158</v>
      </c>
      <c r="O31" s="14"/>
      <c r="P31" s="14"/>
      <c r="Q31" s="14"/>
      <c r="R31" s="14"/>
      <c r="S31" s="14"/>
      <c r="T31" s="14"/>
    </row>
    <row r="32" spans="1:20" s="15" customFormat="1" ht="16.5" customHeight="1">
      <c r="A32" s="12">
        <v>24</v>
      </c>
      <c r="B32" s="19" t="s">
        <v>33</v>
      </c>
      <c r="C32" s="30">
        <v>15</v>
      </c>
      <c r="D32" s="32">
        <v>134</v>
      </c>
      <c r="E32" s="33">
        <v>150</v>
      </c>
      <c r="F32" s="33">
        <v>183</v>
      </c>
      <c r="G32" s="33">
        <v>172</v>
      </c>
      <c r="H32" s="33">
        <v>144</v>
      </c>
      <c r="I32" s="33">
        <v>161</v>
      </c>
      <c r="J32" s="23">
        <v>157</v>
      </c>
      <c r="K32" s="24">
        <f>IF(J32&gt;0,(SUM(D32:J32)-MIN(D32:J32)),SUM(D32:I32))</f>
        <v>967</v>
      </c>
      <c r="L32" s="25">
        <f>K32+C32*(IF(J32&gt;0,6,COUNTIF(D32:I32,"&gt;0")))</f>
        <v>1057</v>
      </c>
      <c r="M32" s="26">
        <f>IF(L32&gt;0,L32/COUNTA(D32:I32),0)</f>
        <v>176.16666666666666</v>
      </c>
      <c r="N32" s="18">
        <f t="shared" si="0"/>
        <v>15</v>
      </c>
      <c r="O32" s="14"/>
      <c r="P32" s="14"/>
      <c r="Q32" s="14"/>
      <c r="R32" s="14"/>
      <c r="S32" s="14"/>
      <c r="T32" s="14"/>
    </row>
    <row r="33" spans="1:20" s="15" customFormat="1" ht="16.5" customHeight="1">
      <c r="A33" s="12">
        <v>25</v>
      </c>
      <c r="B33" s="19" t="s">
        <v>13</v>
      </c>
      <c r="C33" s="20"/>
      <c r="D33" s="21">
        <v>230</v>
      </c>
      <c r="E33" s="22">
        <v>195</v>
      </c>
      <c r="F33" s="22">
        <v>145</v>
      </c>
      <c r="G33" s="22">
        <v>149</v>
      </c>
      <c r="H33" s="22">
        <v>145</v>
      </c>
      <c r="I33" s="22">
        <v>189</v>
      </c>
      <c r="J33" s="23">
        <v>132</v>
      </c>
      <c r="K33" s="24">
        <f>IF(J33&gt;0,(SUM(D33:J33)-MIN(D33:J33)),SUM(D33:I33))</f>
        <v>1053</v>
      </c>
      <c r="L33" s="25">
        <f>K33+C33*(IF(J33&gt;0,6,COUNTIF(D33:I33,"&gt;0")))</f>
        <v>1053</v>
      </c>
      <c r="M33" s="26">
        <f>IF(L33&gt;0,L33/COUNTA(D33:I33),0)</f>
        <v>175.5</v>
      </c>
      <c r="N33" s="18">
        <f t="shared" si="0"/>
        <v>145</v>
      </c>
      <c r="O33" s="14"/>
      <c r="P33" s="14"/>
      <c r="Q33" s="14"/>
      <c r="R33" s="14"/>
      <c r="S33" s="14"/>
      <c r="T33" s="14"/>
    </row>
    <row r="34" spans="1:20" s="15" customFormat="1" ht="16.5" customHeight="1">
      <c r="A34" s="12">
        <v>26</v>
      </c>
      <c r="B34" s="125" t="s">
        <v>22</v>
      </c>
      <c r="C34" s="30">
        <v>8</v>
      </c>
      <c r="D34" s="21">
        <v>161</v>
      </c>
      <c r="E34" s="22">
        <v>145</v>
      </c>
      <c r="F34" s="22">
        <v>121</v>
      </c>
      <c r="G34" s="22">
        <v>206</v>
      </c>
      <c r="H34" s="22">
        <v>107</v>
      </c>
      <c r="I34" s="22">
        <v>207</v>
      </c>
      <c r="J34" s="23">
        <v>159</v>
      </c>
      <c r="K34" s="24">
        <f>IF(J34&gt;0,(SUM(D34:J34)-MIN(D34:J34)),SUM(D34:I34))</f>
        <v>999</v>
      </c>
      <c r="L34" s="25">
        <f>K34+C34*(IF(J34&gt;0,6,COUNTIF(D34:I34,"&gt;0")))</f>
        <v>1047</v>
      </c>
      <c r="M34" s="26">
        <f>IF(L34&gt;0,L34/COUNTA(D34:I34),0)</f>
        <v>174.5</v>
      </c>
      <c r="N34" s="18">
        <f t="shared" si="0"/>
        <v>8</v>
      </c>
      <c r="O34" s="14"/>
      <c r="P34" s="14"/>
      <c r="Q34" s="14"/>
      <c r="R34" s="14"/>
      <c r="S34" s="14"/>
      <c r="T34" s="14"/>
    </row>
    <row r="35" spans="1:20" s="40" customFormat="1" ht="16.5" customHeight="1">
      <c r="A35" s="12">
        <v>27</v>
      </c>
      <c r="B35" s="19" t="s">
        <v>29</v>
      </c>
      <c r="C35" s="20"/>
      <c r="D35" s="21">
        <v>168</v>
      </c>
      <c r="E35" s="22">
        <v>170</v>
      </c>
      <c r="F35" s="22">
        <v>163</v>
      </c>
      <c r="G35" s="22">
        <v>146</v>
      </c>
      <c r="H35" s="22">
        <v>187</v>
      </c>
      <c r="I35" s="22">
        <v>200</v>
      </c>
      <c r="J35" s="23">
        <v>117</v>
      </c>
      <c r="K35" s="24">
        <f>IF(J35&gt;0,(SUM(D35:J35)-MIN(D35:J35)),SUM(D35:I35))</f>
        <v>1034</v>
      </c>
      <c r="L35" s="25">
        <f>K35+C35*(IF(J35&gt;0,6,COUNTIF(D35:I35,"&gt;0")))</f>
        <v>1034</v>
      </c>
      <c r="M35" s="26">
        <f>IF(L35&gt;0,L35/COUNTA(D35:I35),0)</f>
        <v>172.33333333333334</v>
      </c>
      <c r="N35" s="18">
        <f t="shared" si="0"/>
        <v>146</v>
      </c>
      <c r="O35" s="39"/>
      <c r="P35" s="39"/>
      <c r="Q35" s="39"/>
      <c r="R35" s="39"/>
      <c r="S35" s="39"/>
      <c r="T35" s="39"/>
    </row>
    <row r="36" spans="1:20" s="15" customFormat="1" ht="16.5" customHeight="1">
      <c r="A36" s="12">
        <v>28</v>
      </c>
      <c r="B36" s="125" t="s">
        <v>32</v>
      </c>
      <c r="C36" s="30">
        <v>5</v>
      </c>
      <c r="D36" s="27">
        <v>134</v>
      </c>
      <c r="E36" s="28">
        <v>172</v>
      </c>
      <c r="F36" s="28">
        <v>182</v>
      </c>
      <c r="G36" s="28">
        <v>151</v>
      </c>
      <c r="H36" s="28">
        <v>181</v>
      </c>
      <c r="I36" s="28">
        <v>148</v>
      </c>
      <c r="J36" s="23"/>
      <c r="K36" s="24">
        <f>IF(J36&gt;0,(SUM(D36:J36)-MIN(D36:J36)),SUM(D36:I36))</f>
        <v>968</v>
      </c>
      <c r="L36" s="25">
        <f>K36+C36*(IF(J36&gt;0,6,COUNTIF(D36:I36,"&gt;0")))</f>
        <v>998</v>
      </c>
      <c r="M36" s="26">
        <f>IF(L36&gt;0,L36/COUNTA(D36:I36),0)</f>
        <v>166.33333333333334</v>
      </c>
      <c r="N36" s="18">
        <f t="shared" si="0"/>
        <v>5</v>
      </c>
      <c r="O36" s="14"/>
      <c r="P36" s="14"/>
      <c r="Q36" s="14"/>
      <c r="R36" s="14"/>
      <c r="S36" s="14"/>
      <c r="T36" s="14"/>
    </row>
    <row r="37" spans="1:20" s="42" customFormat="1" ht="16.5" customHeight="1">
      <c r="A37" s="12">
        <v>29</v>
      </c>
      <c r="B37" s="19" t="s">
        <v>38</v>
      </c>
      <c r="C37" s="20">
        <v>8</v>
      </c>
      <c r="D37" s="21">
        <v>165</v>
      </c>
      <c r="E37" s="22">
        <v>162</v>
      </c>
      <c r="F37" s="22">
        <v>163</v>
      </c>
      <c r="G37" s="22">
        <v>143</v>
      </c>
      <c r="H37" s="22">
        <v>164</v>
      </c>
      <c r="I37" s="22">
        <v>146</v>
      </c>
      <c r="J37" s="23"/>
      <c r="K37" s="24">
        <f>IF(J37&gt;0,(SUM(D37:J37)-MIN(D37:J37)),SUM(D37:I37))</f>
        <v>943</v>
      </c>
      <c r="L37" s="25">
        <f>K37+C37*(IF(J37&gt;0,6,COUNTIF(D37:I37,"&gt;0")))</f>
        <v>991</v>
      </c>
      <c r="M37" s="26">
        <f>IF(L37&gt;0,L37/COUNTA(D37:I37),0)</f>
        <v>165.16666666666666</v>
      </c>
      <c r="N37" s="18">
        <f t="shared" si="0"/>
        <v>8</v>
      </c>
      <c r="O37" s="41"/>
      <c r="P37" s="41"/>
      <c r="Q37" s="41"/>
      <c r="R37" s="41"/>
      <c r="S37" s="41"/>
      <c r="T37" s="41"/>
    </row>
    <row r="38" spans="1:14" ht="18">
      <c r="A38" s="12">
        <v>30</v>
      </c>
      <c r="B38" s="123" t="s">
        <v>41</v>
      </c>
      <c r="C38" s="20">
        <v>10</v>
      </c>
      <c r="D38" s="27">
        <v>139</v>
      </c>
      <c r="E38" s="28">
        <v>172</v>
      </c>
      <c r="F38" s="28">
        <v>189</v>
      </c>
      <c r="G38" s="28">
        <v>104</v>
      </c>
      <c r="H38" s="28">
        <v>135</v>
      </c>
      <c r="I38" s="28">
        <v>130</v>
      </c>
      <c r="J38" s="23"/>
      <c r="K38" s="24">
        <f>IF(J38&gt;0,(SUM(D38:J38)-MIN(D38:J38)),SUM(D38:I38))</f>
        <v>869</v>
      </c>
      <c r="L38" s="25">
        <f>K38+C38*(IF(J38&gt;0,6,COUNTIF(D38:I38,"&gt;0")))</f>
        <v>929</v>
      </c>
      <c r="M38" s="26">
        <f>IF(L38&gt;0,L38/COUNTA(D38:I38),0)</f>
        <v>154.83333333333334</v>
      </c>
      <c r="N38" s="43">
        <f t="shared" si="0"/>
        <v>10</v>
      </c>
    </row>
    <row r="39" spans="1:14" ht="18">
      <c r="A39" s="12">
        <v>31</v>
      </c>
      <c r="B39" s="44"/>
      <c r="C39" s="30"/>
      <c r="D39" s="27"/>
      <c r="E39" s="28"/>
      <c r="F39" s="28"/>
      <c r="G39" s="28"/>
      <c r="H39" s="28"/>
      <c r="I39" s="28"/>
      <c r="J39" s="23"/>
      <c r="K39" s="24">
        <f>IF(J39&gt;0,(SUM(D39:J39)-MIN(D39:J39)),SUM(D39:I39))</f>
        <v>0</v>
      </c>
      <c r="L39" s="25">
        <f>K39+C39*(IF(J39&gt;0,6,COUNTIF(D39:I39,"&gt;0")))</f>
        <v>0</v>
      </c>
      <c r="M39" s="26">
        <f>IF(L39&gt;0,L39/COUNTA(D39:I39),0)</f>
        <v>0</v>
      </c>
      <c r="N39" s="43">
        <f t="shared" si="0"/>
        <v>0</v>
      </c>
    </row>
    <row r="40" spans="1:14" ht="18">
      <c r="A40" s="12">
        <v>32</v>
      </c>
      <c r="B40" s="44"/>
      <c r="C40" s="30"/>
      <c r="D40" s="27"/>
      <c r="E40" s="28"/>
      <c r="F40" s="28"/>
      <c r="G40" s="28"/>
      <c r="H40" s="28"/>
      <c r="I40" s="28"/>
      <c r="J40" s="23"/>
      <c r="K40" s="24">
        <f>IF(J40&gt;0,(SUM(D40:J40)-MIN(D40:J40)),SUM(D40:I40))</f>
        <v>0</v>
      </c>
      <c r="L40" s="25">
        <f>K40+C40*(IF(J40&gt;0,6,COUNTIF(D40:I40,"&gt;0")))</f>
        <v>0</v>
      </c>
      <c r="M40" s="26">
        <f>IF(L40&gt;0,L40/COUNTA(D40:I40),0)</f>
        <v>0</v>
      </c>
      <c r="N40" s="43">
        <f t="shared" si="0"/>
        <v>0</v>
      </c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conditionalFormatting sqref="B38">
    <cfRule type="expression" priority="1" dxfId="0" stopIfTrue="1">
      <formula>(G27&gt;0)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70"/>
  <drawing r:id="rId3"/>
  <legacyDrawing r:id="rId2"/>
  <oleObjects>
    <oleObject progId="Рисунок Microsoft Word" shapeId="789210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="75" zoomScaleNormal="75" workbookViewId="0" topLeftCell="A22">
      <selection activeCell="N38" sqref="N38"/>
    </sheetView>
  </sheetViews>
  <sheetFormatPr defaultColWidth="9.140625" defaultRowHeight="12.75"/>
  <cols>
    <col min="1" max="1" width="5.28125" style="0" customWidth="1"/>
    <col min="2" max="2" width="31.7109375" style="0" customWidth="1"/>
    <col min="6" max="6" width="0" style="0" hidden="1" customWidth="1"/>
    <col min="8" max="8" width="13.7109375" style="0" customWidth="1"/>
    <col min="9" max="9" width="12.7109375" style="0" customWidth="1"/>
    <col min="10" max="10" width="8.2812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16" width="3.28125" style="0" customWidth="1"/>
    <col min="17" max="17" width="5.28125" style="0" customWidth="1"/>
    <col min="18" max="18" width="5.8515625" style="0" customWidth="1"/>
    <col min="251" max="16384" width="11.57421875" style="0" customWidth="1"/>
  </cols>
  <sheetData>
    <row r="1" spans="6:10" ht="17.25" customHeight="1">
      <c r="F1" s="1"/>
      <c r="G1" s="1"/>
      <c r="H1" s="3" t="s">
        <v>0</v>
      </c>
      <c r="I1" s="4"/>
      <c r="J1" s="4"/>
    </row>
    <row r="2" spans="8:10" ht="15">
      <c r="H2" s="3" t="s">
        <v>1</v>
      </c>
      <c r="I2" s="4"/>
      <c r="J2" s="4"/>
    </row>
    <row r="3" ht="10.5" customHeight="1">
      <c r="I3" s="2"/>
    </row>
    <row r="4" ht="13.5" customHeight="1"/>
    <row r="5" spans="1:16" ht="24" customHeight="1">
      <c r="A5" s="46" t="s">
        <v>43</v>
      </c>
      <c r="D5" s="4"/>
      <c r="O5" s="8"/>
      <c r="P5" s="8"/>
    </row>
    <row r="6" spans="3:16" s="9" customFormat="1" ht="31.5" customHeight="1">
      <c r="C6" s="47" t="s">
        <v>44</v>
      </c>
      <c r="D6" s="48"/>
      <c r="E6" s="46"/>
      <c r="F6" s="10" t="s">
        <v>45</v>
      </c>
      <c r="G6" s="46" t="s">
        <v>46</v>
      </c>
      <c r="H6" s="46"/>
      <c r="O6" s="11"/>
      <c r="P6" s="11"/>
    </row>
    <row r="7" spans="1:25" s="52" customFormat="1" ht="12" customHeight="1">
      <c r="A7" s="115"/>
      <c r="B7" s="110" t="s">
        <v>6</v>
      </c>
      <c r="C7" s="111" t="s">
        <v>7</v>
      </c>
      <c r="D7" s="112" t="s">
        <v>8</v>
      </c>
      <c r="E7" s="112"/>
      <c r="F7" s="112"/>
      <c r="G7" s="116" t="s">
        <v>9</v>
      </c>
      <c r="H7" s="117" t="s">
        <v>10</v>
      </c>
      <c r="I7" s="118" t="s">
        <v>11</v>
      </c>
      <c r="J7" s="119" t="s">
        <v>47</v>
      </c>
      <c r="K7" s="50" t="s">
        <v>48</v>
      </c>
      <c r="L7" s="51"/>
      <c r="Q7" s="15"/>
      <c r="R7" s="15"/>
      <c r="S7" s="15"/>
      <c r="T7" s="15"/>
      <c r="U7" s="15"/>
      <c r="V7" s="15"/>
      <c r="W7" s="15"/>
      <c r="X7" s="15"/>
      <c r="Y7" s="15"/>
    </row>
    <row r="8" spans="1:25" s="52" customFormat="1" ht="13.5" customHeight="1">
      <c r="A8" s="115"/>
      <c r="B8" s="110"/>
      <c r="C8" s="111"/>
      <c r="D8" s="16">
        <v>7</v>
      </c>
      <c r="E8" s="12">
        <v>8</v>
      </c>
      <c r="F8" s="17" t="s">
        <v>12</v>
      </c>
      <c r="G8" s="116"/>
      <c r="H8" s="117"/>
      <c r="I8" s="118"/>
      <c r="J8" s="119"/>
      <c r="K8" s="50"/>
      <c r="L8" s="51"/>
      <c r="Q8" s="15"/>
      <c r="R8" s="15"/>
      <c r="S8" s="15"/>
      <c r="T8" s="15"/>
      <c r="U8" s="15"/>
      <c r="V8" s="15"/>
      <c r="W8" s="15"/>
      <c r="X8" s="15"/>
      <c r="Y8" s="15"/>
    </row>
    <row r="9" spans="1:12" s="15" customFormat="1" ht="12" customHeight="1">
      <c r="A9" s="53">
        <v>21</v>
      </c>
      <c r="B9" s="54" t="str">
        <f>квалификация!B29</f>
        <v>Криворотов Виктор</v>
      </c>
      <c r="C9" s="55">
        <v>8</v>
      </c>
      <c r="D9" s="63">
        <v>196</v>
      </c>
      <c r="E9" s="64">
        <v>200</v>
      </c>
      <c r="F9" s="23"/>
      <c r="G9" s="24">
        <f>IF(F9&gt;0,(SUM(D9:F9)-MIN(D9:F9)),SUM(D9:E9))</f>
        <v>396</v>
      </c>
      <c r="H9" s="25">
        <f>G9+C9*(IF(F9&gt;0,6,COUNTIF(D9:E9,"&gt;0")))</f>
        <v>412</v>
      </c>
      <c r="I9" s="58">
        <f>IF(H9&gt;0,H9/COUNTA(D9:E9),0)</f>
        <v>206</v>
      </c>
      <c r="J9" s="59">
        <v>1</v>
      </c>
      <c r="K9" s="18">
        <f>MIN(C9:D9)</f>
        <v>8</v>
      </c>
      <c r="L9" s="14"/>
    </row>
    <row r="10" spans="1:12" s="15" customFormat="1" ht="12" customHeight="1">
      <c r="A10" s="53">
        <v>13</v>
      </c>
      <c r="B10" s="54" t="str">
        <f>квалификация!B21</f>
        <v>Лаптев Вячеслав</v>
      </c>
      <c r="C10" s="55">
        <v>8</v>
      </c>
      <c r="D10" s="56">
        <v>193</v>
      </c>
      <c r="E10" s="57">
        <v>195</v>
      </c>
      <c r="F10" s="23"/>
      <c r="G10" s="24">
        <f>IF(F10&gt;0,(SUM(D10:F10)-MIN(D10:F10)),SUM(D10:E10))</f>
        <v>388</v>
      </c>
      <c r="H10" s="25">
        <f>G10+C10*(IF(F10&gt;0,6,COUNTIF(D10:E10,"&gt;0")))</f>
        <v>404</v>
      </c>
      <c r="I10" s="58">
        <f>IF(H10&gt;0,H10/COUNTA(D10:E10),0)</f>
        <v>202</v>
      </c>
      <c r="J10" s="59">
        <v>2</v>
      </c>
      <c r="K10" s="18">
        <f>MIN(C10:D10)</f>
        <v>8</v>
      </c>
      <c r="L10" s="14"/>
    </row>
    <row r="11" spans="1:25" s="15" customFormat="1" ht="12.75" customHeight="1">
      <c r="A11" s="53">
        <v>23</v>
      </c>
      <c r="B11" s="54" t="str">
        <f>квалификация!B31</f>
        <v>Леденев Иван</v>
      </c>
      <c r="C11" s="55"/>
      <c r="D11" s="56">
        <v>199</v>
      </c>
      <c r="E11" s="57">
        <v>176</v>
      </c>
      <c r="F11" s="23"/>
      <c r="G11" s="24">
        <f>IF(F11&gt;0,(SUM(D11:F11)-MIN(D11:F11)),SUM(D11:E11))</f>
        <v>375</v>
      </c>
      <c r="H11" s="25">
        <f>G11+C11*(IF(F11&gt;0,6,COUNTIF(D11:E11,"&gt;0")))</f>
        <v>375</v>
      </c>
      <c r="I11" s="58">
        <f>IF(H11&gt;0,H11/COUNTA(D11:E11),0)</f>
        <v>187.5</v>
      </c>
      <c r="J11" s="59">
        <v>3</v>
      </c>
      <c r="K11" s="18">
        <f>MIN(C11:D11)</f>
        <v>199</v>
      </c>
      <c r="L11" s="14"/>
      <c r="Q11"/>
      <c r="R11"/>
      <c r="S11"/>
      <c r="T11"/>
      <c r="U11"/>
      <c r="V11"/>
      <c r="W11"/>
      <c r="X11"/>
      <c r="Y11"/>
    </row>
    <row r="12" spans="1:25" s="15" customFormat="1" ht="12" customHeight="1">
      <c r="A12" s="53">
        <v>20</v>
      </c>
      <c r="B12" s="54" t="str">
        <f>квалификация!B28</f>
        <v>Анипко Александр</v>
      </c>
      <c r="C12" s="55"/>
      <c r="D12" s="63">
        <v>189</v>
      </c>
      <c r="E12" s="64">
        <v>182</v>
      </c>
      <c r="F12" s="23"/>
      <c r="G12" s="24">
        <f>IF(F12&gt;0,(SUM(D12:F12)-MIN(D12:F12)),SUM(D12:E12))</f>
        <v>371</v>
      </c>
      <c r="H12" s="25">
        <f>G12+C12*(IF(F12&gt;0,6,COUNTIF(D12:E12,"&gt;0")))</f>
        <v>371</v>
      </c>
      <c r="I12" s="58">
        <f>IF(H12&gt;0,H12/COUNTA(D12:E12),0)</f>
        <v>185.5</v>
      </c>
      <c r="J12" s="59">
        <v>4</v>
      </c>
      <c r="K12" s="18">
        <f>MIN(C12:D12)</f>
        <v>189</v>
      </c>
      <c r="L12" s="14"/>
      <c r="Q12"/>
      <c r="R12"/>
      <c r="S12"/>
      <c r="T12"/>
      <c r="U12"/>
      <c r="V12"/>
      <c r="W12"/>
      <c r="X12"/>
      <c r="Y12"/>
    </row>
    <row r="13" spans="1:25" s="15" customFormat="1" ht="12" customHeight="1" thickBot="1">
      <c r="A13" s="53">
        <v>22</v>
      </c>
      <c r="B13" s="54" t="str">
        <f>квалификация!B30</f>
        <v>Криворотова Эллана</v>
      </c>
      <c r="C13" s="55">
        <v>15</v>
      </c>
      <c r="D13" s="56">
        <v>173</v>
      </c>
      <c r="E13" s="57">
        <v>167</v>
      </c>
      <c r="F13" s="23"/>
      <c r="G13" s="24">
        <f>IF(F13&gt;0,(SUM(D13:F13)-MIN(D13:F13)),SUM(D13:E13))</f>
        <v>340</v>
      </c>
      <c r="H13" s="25">
        <f>G13+C13*(IF(F13&gt;0,6,COUNTIF(D13:E13,"&gt;0")))</f>
        <v>370</v>
      </c>
      <c r="I13" s="58">
        <f>IF(H13&gt;0,H13/COUNTA(D13:E13),0)</f>
        <v>185</v>
      </c>
      <c r="J13" s="59">
        <v>5</v>
      </c>
      <c r="K13" s="18">
        <f>MIN(C13:D13)</f>
        <v>15</v>
      </c>
      <c r="L13" s="14"/>
      <c r="Q13"/>
      <c r="R13"/>
      <c r="S13"/>
      <c r="T13"/>
      <c r="U13"/>
      <c r="V13"/>
      <c r="W13"/>
      <c r="X13"/>
      <c r="Y13"/>
    </row>
    <row r="14" spans="1:25" s="15" customFormat="1" ht="12" customHeight="1" thickBot="1">
      <c r="A14" s="53">
        <v>18</v>
      </c>
      <c r="B14" s="54" t="str">
        <f>квалификация!B26</f>
        <v>Лазарев Сергей</v>
      </c>
      <c r="C14" s="55"/>
      <c r="D14" s="63">
        <v>133</v>
      </c>
      <c r="E14" s="64">
        <v>226</v>
      </c>
      <c r="F14" s="23"/>
      <c r="G14" s="24">
        <f>IF(F14&gt;0,(SUM(D14:F14)-MIN(D14:F14)),SUM(D14:E14))</f>
        <v>359</v>
      </c>
      <c r="H14" s="25">
        <f>G14+C14*(IF(F14&gt;0,6,COUNTIF(D14:E14,"&gt;0")))</f>
        <v>359</v>
      </c>
      <c r="I14" s="58">
        <f>IF(H14&gt;0,H14/COUNTA(D14:E14),0)</f>
        <v>179.5</v>
      </c>
      <c r="J14" s="59">
        <v>6</v>
      </c>
      <c r="K14" s="18"/>
      <c r="L14" s="14"/>
      <c r="Q14"/>
      <c r="R14"/>
      <c r="S14"/>
      <c r="T14"/>
      <c r="U14"/>
      <c r="V14"/>
      <c r="W14"/>
      <c r="X14"/>
      <c r="Y14"/>
    </row>
    <row r="15" spans="1:25" s="15" customFormat="1" ht="12" customHeight="1" thickBot="1">
      <c r="A15" s="53">
        <v>24</v>
      </c>
      <c r="B15" s="54" t="str">
        <f>квалификация!B32</f>
        <v>Мясникова Наталья</v>
      </c>
      <c r="C15" s="55">
        <v>15</v>
      </c>
      <c r="D15" s="56">
        <v>158</v>
      </c>
      <c r="E15" s="57">
        <v>171</v>
      </c>
      <c r="F15" s="23"/>
      <c r="G15" s="24">
        <f>IF(F15&gt;0,(SUM(D15:F15)-MIN(D15:F15)),SUM(D15:E15))</f>
        <v>329</v>
      </c>
      <c r="H15" s="25">
        <f>G15+C15*(IF(F15&gt;0,6,COUNTIF(D15:E15,"&gt;0")))</f>
        <v>359</v>
      </c>
      <c r="I15" s="58">
        <f>IF(H15&gt;0,H15/COUNTA(D15:E15),0)</f>
        <v>179.5</v>
      </c>
      <c r="J15" s="59">
        <v>19</v>
      </c>
      <c r="K15" s="18"/>
      <c r="L15" s="14"/>
      <c r="Q15"/>
      <c r="R15"/>
      <c r="S15"/>
      <c r="T15"/>
      <c r="U15"/>
      <c r="V15"/>
      <c r="W15"/>
      <c r="X15"/>
      <c r="Y15"/>
    </row>
    <row r="16" spans="1:25" s="15" customFormat="1" ht="12" customHeight="1" thickBot="1">
      <c r="A16" s="53">
        <v>19</v>
      </c>
      <c r="B16" s="54" t="str">
        <f>квалификация!B27</f>
        <v>Новикова Кристина</v>
      </c>
      <c r="C16" s="55">
        <v>10</v>
      </c>
      <c r="D16" s="63">
        <v>189</v>
      </c>
      <c r="E16" s="64">
        <v>145</v>
      </c>
      <c r="F16" s="23"/>
      <c r="G16" s="24">
        <f>IF(F16&gt;0,(SUM(D16:F16)-MIN(D16:F16)),SUM(D16:E16))</f>
        <v>334</v>
      </c>
      <c r="H16" s="25">
        <f>G16+C16*(IF(F16&gt;0,6,COUNTIF(D16:E16,"&gt;0")))</f>
        <v>354</v>
      </c>
      <c r="I16" s="58">
        <f>IF(H16&gt;0,H16/COUNTA(D16:E16),0)</f>
        <v>177</v>
      </c>
      <c r="J16" s="59">
        <v>20</v>
      </c>
      <c r="K16" s="18"/>
      <c r="L16" s="14"/>
      <c r="Q16"/>
      <c r="R16"/>
      <c r="S16"/>
      <c r="T16"/>
      <c r="U16"/>
      <c r="V16"/>
      <c r="W16"/>
      <c r="X16"/>
      <c r="Y16"/>
    </row>
    <row r="17" spans="1:25" s="15" customFormat="1" ht="12" customHeight="1">
      <c r="A17" s="53">
        <v>17</v>
      </c>
      <c r="B17" s="54" t="str">
        <f>квалификация!B25</f>
        <v>Кияшкин Александр</v>
      </c>
      <c r="C17" s="55">
        <v>5</v>
      </c>
      <c r="D17" s="63">
        <v>153</v>
      </c>
      <c r="E17" s="64">
        <v>183</v>
      </c>
      <c r="F17" s="23"/>
      <c r="G17" s="24">
        <f>IF(F17&gt;0,(SUM(D17:F17)-MIN(D17:F17)),SUM(D17:E17))</f>
        <v>336</v>
      </c>
      <c r="H17" s="25">
        <f>G17+C17*(IF(F17&gt;0,6,COUNTIF(D17:E17,"&gt;0")))</f>
        <v>346</v>
      </c>
      <c r="I17" s="58">
        <f>IF(H17&gt;0,H17/COUNTA(D17:E17),0)</f>
        <v>173</v>
      </c>
      <c r="J17" s="59">
        <v>21</v>
      </c>
      <c r="K17" s="18">
        <f>MIN(C17:D17)</f>
        <v>5</v>
      </c>
      <c r="L17" s="14"/>
      <c r="Q17"/>
      <c r="R17"/>
      <c r="S17"/>
      <c r="T17"/>
      <c r="U17"/>
      <c r="V17"/>
      <c r="W17"/>
      <c r="X17"/>
      <c r="Y17"/>
    </row>
    <row r="18" spans="1:25" s="15" customFormat="1" ht="12" customHeight="1">
      <c r="A18" s="53">
        <v>16</v>
      </c>
      <c r="B18" s="54" t="str">
        <f>квалификация!B24</f>
        <v>Белов Андрей</v>
      </c>
      <c r="C18" s="62"/>
      <c r="D18" s="63">
        <v>155</v>
      </c>
      <c r="E18" s="64">
        <v>153</v>
      </c>
      <c r="F18" s="23"/>
      <c r="G18" s="24">
        <f>IF(F18&gt;0,(SUM(D18:F18)-MIN(D18:F18)),SUM(D18:E18))</f>
        <v>308</v>
      </c>
      <c r="H18" s="25">
        <f>G18+C18*(IF(F18&gt;0,6,COUNTIF(D18:E18,"&gt;0")))</f>
        <v>308</v>
      </c>
      <c r="I18" s="58">
        <f>IF(H18&gt;0,H18/COUNTA(D18:E18),0)</f>
        <v>154</v>
      </c>
      <c r="J18" s="59">
        <v>22</v>
      </c>
      <c r="K18" s="18">
        <f>MIN(C18:D18)</f>
        <v>155</v>
      </c>
      <c r="L18" s="14"/>
      <c r="Q18"/>
      <c r="R18"/>
      <c r="S18"/>
      <c r="T18"/>
      <c r="U18"/>
      <c r="V18"/>
      <c r="W18"/>
      <c r="X18"/>
      <c r="Y18"/>
    </row>
    <row r="19" spans="1:25" s="15" customFormat="1" ht="12" customHeight="1">
      <c r="A19" s="53">
        <v>15</v>
      </c>
      <c r="B19" s="54" t="str">
        <f>квалификация!B23</f>
        <v>Калачёв Пётр</v>
      </c>
      <c r="C19" s="55"/>
      <c r="D19" s="60">
        <v>171</v>
      </c>
      <c r="E19" s="61">
        <v>133</v>
      </c>
      <c r="F19" s="23"/>
      <c r="G19" s="24">
        <f>IF(F19&gt;0,(SUM(D19:F19)-MIN(D19:F19)),SUM(D19:E19))</f>
        <v>304</v>
      </c>
      <c r="H19" s="25">
        <f>G19+C19*(IF(F19&gt;0,6,COUNTIF(D19:E19,"&gt;0")))</f>
        <v>304</v>
      </c>
      <c r="I19" s="58">
        <f>IF(H19&gt;0,H19/COUNTA(D19:E19),0)</f>
        <v>152</v>
      </c>
      <c r="J19" s="59">
        <v>23</v>
      </c>
      <c r="K19" s="18"/>
      <c r="L19" s="14"/>
      <c r="Q19"/>
      <c r="R19"/>
      <c r="S19"/>
      <c r="T19"/>
      <c r="U19"/>
      <c r="V19"/>
      <c r="W19"/>
      <c r="X19"/>
      <c r="Y19"/>
    </row>
    <row r="20" spans="1:25" s="15" customFormat="1" ht="12" customHeight="1">
      <c r="A20" s="53">
        <v>14</v>
      </c>
      <c r="B20" s="54" t="str">
        <f>квалификация!B22</f>
        <v>Беляков Александр</v>
      </c>
      <c r="C20" s="55"/>
      <c r="D20" s="56">
        <v>0</v>
      </c>
      <c r="E20" s="57">
        <v>0</v>
      </c>
      <c r="F20" s="23"/>
      <c r="G20" s="24">
        <f>IF(F20&gt;0,(SUM(D20:F20)-MIN(D20:F20)),SUM(D20:E20))</f>
        <v>0</v>
      </c>
      <c r="H20" s="25">
        <f>G20+C20*(IF(F20&gt;0,6,COUNTIF(D20:E20,"&gt;0")))</f>
        <v>0</v>
      </c>
      <c r="I20" s="58">
        <f>IF(H20&gt;0,H20/COUNTA(D20:E20),0)</f>
        <v>0</v>
      </c>
      <c r="J20" s="59">
        <v>24</v>
      </c>
      <c r="K20" s="18">
        <f>MIN(C20:D20)</f>
        <v>0</v>
      </c>
      <c r="L20" s="14"/>
      <c r="Q20"/>
      <c r="R20"/>
      <c r="S20"/>
      <c r="T20"/>
      <c r="U20"/>
      <c r="V20"/>
      <c r="W20"/>
      <c r="X20"/>
      <c r="Y20"/>
    </row>
    <row r="21" spans="1:9" ht="12.75">
      <c r="A21" s="6"/>
      <c r="B21" s="65"/>
      <c r="C21" s="6"/>
      <c r="D21" s="6"/>
      <c r="E21" s="6"/>
      <c r="F21" s="6"/>
      <c r="G21" s="6"/>
      <c r="H21" s="6"/>
      <c r="I21" s="6"/>
    </row>
    <row r="22" spans="1:10" ht="12" customHeight="1">
      <c r="A22" s="115"/>
      <c r="B22" s="110" t="s">
        <v>6</v>
      </c>
      <c r="C22" s="111"/>
      <c r="D22" s="112" t="s">
        <v>8</v>
      </c>
      <c r="E22" s="112"/>
      <c r="F22" s="112"/>
      <c r="G22" s="116" t="s">
        <v>9</v>
      </c>
      <c r="H22" s="117" t="s">
        <v>10</v>
      </c>
      <c r="I22" s="118" t="s">
        <v>11</v>
      </c>
      <c r="J22" s="119" t="s">
        <v>47</v>
      </c>
    </row>
    <row r="23" spans="1:10" ht="12" customHeight="1">
      <c r="A23" s="115"/>
      <c r="B23" s="110"/>
      <c r="C23" s="111"/>
      <c r="D23" s="16">
        <v>9</v>
      </c>
      <c r="E23" s="12">
        <v>10</v>
      </c>
      <c r="F23" s="17" t="s">
        <v>12</v>
      </c>
      <c r="G23" s="116"/>
      <c r="H23" s="117"/>
      <c r="I23" s="118"/>
      <c r="J23" s="119"/>
    </row>
    <row r="24" spans="1:10" ht="12" customHeight="1">
      <c r="A24" s="53">
        <v>12</v>
      </c>
      <c r="B24" s="54" t="str">
        <f>квалификация!B20</f>
        <v>Егорычев Максим</v>
      </c>
      <c r="C24" s="55"/>
      <c r="D24" s="56">
        <v>218</v>
      </c>
      <c r="E24" s="57">
        <v>213</v>
      </c>
      <c r="F24" s="126"/>
      <c r="G24" s="68">
        <f>IF(F24&gt;0,(SUM(D24:F24)-MIN(D24:F24)),SUM(D24:E24))</f>
        <v>431</v>
      </c>
      <c r="H24" s="69">
        <f>G24+C24*(IF(F24&gt;0,6,COUNTIF(D24:E24,"&gt;0")))</f>
        <v>431</v>
      </c>
      <c r="I24" s="127">
        <f>IF(H24&gt;0,H24/COUNTA(D24:E24),0)</f>
        <v>215.5</v>
      </c>
      <c r="J24" s="59">
        <v>1</v>
      </c>
    </row>
    <row r="25" spans="1:10" ht="12" customHeight="1">
      <c r="A25" s="53">
        <v>18</v>
      </c>
      <c r="B25" s="54" t="s">
        <v>26</v>
      </c>
      <c r="C25" s="55"/>
      <c r="D25" s="63">
        <v>168</v>
      </c>
      <c r="E25" s="64">
        <v>229</v>
      </c>
      <c r="F25" s="126"/>
      <c r="G25" s="68">
        <f>IF(F25&gt;0,(SUM(D25:F25)-MIN(D25:F25)),SUM(D25:E25))</f>
        <v>397</v>
      </c>
      <c r="H25" s="69">
        <f>G25+C25*(IF(F25&gt;0,6,COUNTIF(D25:E25,"&gt;0")))</f>
        <v>397</v>
      </c>
      <c r="I25" s="127">
        <f>IF(H25&gt;0,H25/COUNTA(D25:E25),0)</f>
        <v>198.5</v>
      </c>
      <c r="J25" s="59">
        <v>2</v>
      </c>
    </row>
    <row r="26" spans="1:10" ht="12" customHeight="1">
      <c r="A26" s="53">
        <v>9</v>
      </c>
      <c r="B26" s="54" t="str">
        <f>квалификация!B17</f>
        <v>Гущин Александр</v>
      </c>
      <c r="C26" s="55">
        <v>8</v>
      </c>
      <c r="D26" s="63">
        <v>150</v>
      </c>
      <c r="E26" s="64">
        <v>225</v>
      </c>
      <c r="F26" s="126"/>
      <c r="G26" s="68">
        <f>IF(F26&gt;0,(SUM(D26:F26)-MIN(D26:F26)),SUM(D26:E26))</f>
        <v>375</v>
      </c>
      <c r="H26" s="69">
        <f>G26+C26*(IF(F26&gt;0,6,COUNTIF(D26:E26,"&gt;0")))</f>
        <v>391</v>
      </c>
      <c r="I26" s="127">
        <f>IF(H26&gt;0,H26/COUNTA(D26:E26),0)</f>
        <v>195.5</v>
      </c>
      <c r="J26" s="59">
        <v>3</v>
      </c>
    </row>
    <row r="27" spans="1:10" ht="12" customHeight="1">
      <c r="A27" s="53">
        <v>21</v>
      </c>
      <c r="B27" s="54" t="s">
        <v>24</v>
      </c>
      <c r="C27" s="129">
        <v>8</v>
      </c>
      <c r="D27" s="56">
        <v>216</v>
      </c>
      <c r="E27" s="57">
        <v>155</v>
      </c>
      <c r="F27" s="126"/>
      <c r="G27" s="68">
        <f>IF(F27&gt;0,(SUM(D27:F27)-MIN(D27:F27)),SUM(D27:E27))</f>
        <v>371</v>
      </c>
      <c r="H27" s="69">
        <f>G27+C27*(IF(F27&gt;0,6,COUNTIF(D27:E27,"&gt;0")))</f>
        <v>387</v>
      </c>
      <c r="I27" s="127">
        <f>IF(H27&gt;0,H27/COUNTA(D27:E27),0)</f>
        <v>193.5</v>
      </c>
      <c r="J27" s="59">
        <v>4</v>
      </c>
    </row>
    <row r="28" spans="1:10" ht="12" customHeight="1">
      <c r="A28" s="53">
        <v>23</v>
      </c>
      <c r="B28" s="54" t="s">
        <v>28</v>
      </c>
      <c r="C28" s="62"/>
      <c r="D28" s="63">
        <v>203</v>
      </c>
      <c r="E28" s="64">
        <v>172</v>
      </c>
      <c r="F28" s="126"/>
      <c r="G28" s="68">
        <f>IF(F28&gt;0,(SUM(D28:F28)-MIN(D28:F28)),SUM(D28:E28))</f>
        <v>375</v>
      </c>
      <c r="H28" s="69">
        <f>G28+C28*(IF(F28&gt;0,6,COUNTIF(D28:E28,"&gt;0")))</f>
        <v>375</v>
      </c>
      <c r="I28" s="127">
        <f>IF(H28&gt;0,H28/COUNTA(D28:E28),0)</f>
        <v>187.5</v>
      </c>
      <c r="J28" s="59">
        <v>5</v>
      </c>
    </row>
    <row r="29" spans="1:10" ht="12" customHeight="1">
      <c r="A29" s="53">
        <v>8</v>
      </c>
      <c r="B29" s="54" t="str">
        <f>квалификация!B16</f>
        <v>Жиделев Андрей</v>
      </c>
      <c r="C29" s="55"/>
      <c r="D29" s="70">
        <v>182</v>
      </c>
      <c r="E29" s="71">
        <v>193</v>
      </c>
      <c r="F29" s="126"/>
      <c r="G29" s="68">
        <f>IF(F29&gt;0,(SUM(D29:F29)-MIN(D29:F29)),SUM(D29:E29))</f>
        <v>375</v>
      </c>
      <c r="H29" s="69">
        <f>G29+C29*(IF(F29&gt;0,6,COUNTIF(D29:E29,"&gt;0")))</f>
        <v>375</v>
      </c>
      <c r="I29" s="127">
        <f>IF(H29&gt;0,H29/COUNTA(D29:E29),0)</f>
        <v>187.5</v>
      </c>
      <c r="J29" s="59">
        <v>6</v>
      </c>
    </row>
    <row r="30" spans="1:10" ht="12" customHeight="1">
      <c r="A30" s="53">
        <v>11</v>
      </c>
      <c r="B30" s="54" t="str">
        <f>квалификация!B19</f>
        <v>Иванова Ольга</v>
      </c>
      <c r="C30" s="55">
        <v>15</v>
      </c>
      <c r="D30" s="63">
        <v>164</v>
      </c>
      <c r="E30" s="64">
        <v>170</v>
      </c>
      <c r="F30" s="126"/>
      <c r="G30" s="68">
        <f>IF(F30&gt;0,(SUM(D30:F30)-MIN(D30:F30)),SUM(D30:E30))</f>
        <v>334</v>
      </c>
      <c r="H30" s="69">
        <f>G30+C30*(IF(F30&gt;0,6,COUNTIF(D30:E30,"&gt;0")))</f>
        <v>364</v>
      </c>
      <c r="I30" s="127">
        <f>IF(H30&gt;0,H30/COUNTA(D30:E30),0)</f>
        <v>182</v>
      </c>
      <c r="J30" s="59">
        <v>13</v>
      </c>
    </row>
    <row r="31" spans="1:10" ht="12" customHeight="1">
      <c r="A31" s="53">
        <v>20</v>
      </c>
      <c r="B31" s="54" t="s">
        <v>14</v>
      </c>
      <c r="C31" s="55"/>
      <c r="D31" s="63">
        <v>187</v>
      </c>
      <c r="E31" s="64">
        <v>169</v>
      </c>
      <c r="F31" s="126"/>
      <c r="G31" s="68">
        <f>IF(F31&gt;0,(SUM(D31:F31)-MIN(D31:F31)),SUM(D31:E31))</f>
        <v>356</v>
      </c>
      <c r="H31" s="69">
        <f>G31+C31*(IF(F31&gt;0,6,COUNTIF(D31:E31,"&gt;0")))</f>
        <v>356</v>
      </c>
      <c r="I31" s="127">
        <f>IF(H31&gt;0,H31/COUNTA(D31:E31),0)</f>
        <v>178</v>
      </c>
      <c r="J31" s="59">
        <v>14</v>
      </c>
    </row>
    <row r="32" spans="1:10" ht="12" customHeight="1">
      <c r="A32" s="53">
        <v>13</v>
      </c>
      <c r="B32" s="54" t="s">
        <v>27</v>
      </c>
      <c r="C32" s="62">
        <v>8</v>
      </c>
      <c r="D32" s="63">
        <v>200</v>
      </c>
      <c r="E32" s="64">
        <v>137</v>
      </c>
      <c r="F32" s="126"/>
      <c r="G32" s="68">
        <f>IF(F32&gt;0,(SUM(D32:F32)-MIN(D32:F32)),SUM(D32:E32))</f>
        <v>337</v>
      </c>
      <c r="H32" s="69">
        <f>G32+C32*(IF(F32&gt;0,6,COUNTIF(D32:E32,"&gt;0")))</f>
        <v>353</v>
      </c>
      <c r="I32" s="127">
        <f>IF(H32&gt;0,H32/COUNTA(D32:E32),0)</f>
        <v>176.5</v>
      </c>
      <c r="J32" s="59">
        <v>15</v>
      </c>
    </row>
    <row r="33" spans="1:10" ht="12" customHeight="1">
      <c r="A33" s="53">
        <v>7</v>
      </c>
      <c r="B33" s="54" t="str">
        <f>квалификация!B15</f>
        <v>Безотосный Алексей</v>
      </c>
      <c r="C33" s="55">
        <v>5</v>
      </c>
      <c r="D33" s="63">
        <v>164</v>
      </c>
      <c r="E33" s="64">
        <v>178</v>
      </c>
      <c r="F33" s="126"/>
      <c r="G33" s="68">
        <f>IF(F33&gt;0,(SUM(D33:F33)-MIN(D33:F33)),SUM(D33:E33))</f>
        <v>342</v>
      </c>
      <c r="H33" s="69">
        <f>G33+C33*(IF(F33&gt;0,6,COUNTIF(D33:E33,"&gt;0")))</f>
        <v>352</v>
      </c>
      <c r="I33" s="127">
        <f>IF(H33&gt;0,H33/COUNTA(D33:E33),0)</f>
        <v>176</v>
      </c>
      <c r="J33" s="59">
        <v>16</v>
      </c>
    </row>
    <row r="34" spans="1:10" ht="12" customHeight="1">
      <c r="A34" s="53">
        <v>22</v>
      </c>
      <c r="B34" s="54" t="s">
        <v>25</v>
      </c>
      <c r="C34" s="55">
        <v>15</v>
      </c>
      <c r="D34" s="56">
        <v>157</v>
      </c>
      <c r="E34" s="57">
        <v>160</v>
      </c>
      <c r="F34" s="126"/>
      <c r="G34" s="68">
        <f>IF(F34&gt;0,(SUM(D34:F34)-MIN(D34:F34)),SUM(D34:E34))</f>
        <v>317</v>
      </c>
      <c r="H34" s="69">
        <f>G34+C34*(IF(F34&gt;0,6,COUNTIF(D34:E34,"&gt;0")))</f>
        <v>347</v>
      </c>
      <c r="I34" s="127">
        <f>IF(H34&gt;0,H34/COUNTA(D34:E34),0)</f>
        <v>173.5</v>
      </c>
      <c r="J34" s="59">
        <v>17</v>
      </c>
    </row>
    <row r="35" spans="1:10" ht="12" customHeight="1">
      <c r="A35" s="53">
        <v>10</v>
      </c>
      <c r="B35" s="54" t="str">
        <f>квалификация!B18</f>
        <v>Поляков Александр</v>
      </c>
      <c r="C35" s="55"/>
      <c r="D35" s="56">
        <v>147</v>
      </c>
      <c r="E35" s="57">
        <v>157</v>
      </c>
      <c r="F35" s="128"/>
      <c r="G35" s="68">
        <f>IF(F35&gt;0,(SUM(D35:F35)-MIN(D35:F35)),SUM(D35:E35))</f>
        <v>304</v>
      </c>
      <c r="H35" s="69">
        <f>G35+C35*(IF(F35&gt;0,6,COUNTIF(D35:E35,"&gt;0")))</f>
        <v>304</v>
      </c>
      <c r="I35" s="127">
        <f>IF(H35&gt;0,H35/COUNTA(D35:E35),0)</f>
        <v>152</v>
      </c>
      <c r="J35" s="59">
        <v>18</v>
      </c>
    </row>
    <row r="36" spans="1:9" ht="15">
      <c r="A36" s="72"/>
      <c r="B36" s="66"/>
      <c r="C36" s="55"/>
      <c r="D36" s="6"/>
      <c r="E36" s="6"/>
      <c r="F36" s="6"/>
      <c r="G36" s="6"/>
      <c r="H36" s="6"/>
      <c r="I36" s="6"/>
    </row>
    <row r="37" spans="1:10" ht="12" customHeight="1">
      <c r="A37" s="115"/>
      <c r="B37" s="110" t="s">
        <v>6</v>
      </c>
      <c r="C37" s="111" t="s">
        <v>7</v>
      </c>
      <c r="D37" s="112" t="s">
        <v>8</v>
      </c>
      <c r="E37" s="112"/>
      <c r="F37" s="112"/>
      <c r="G37" s="120" t="s">
        <v>9</v>
      </c>
      <c r="H37" s="121" t="s">
        <v>10</v>
      </c>
      <c r="I37" s="118" t="s">
        <v>11</v>
      </c>
      <c r="J37" s="119" t="s">
        <v>49</v>
      </c>
    </row>
    <row r="38" spans="1:10" ht="12" customHeight="1">
      <c r="A38" s="115"/>
      <c r="B38" s="110"/>
      <c r="C38" s="111"/>
      <c r="D38" s="16">
        <v>11</v>
      </c>
      <c r="E38" s="12">
        <v>12</v>
      </c>
      <c r="F38" s="17" t="s">
        <v>12</v>
      </c>
      <c r="G38" s="120"/>
      <c r="H38" s="121"/>
      <c r="I38" s="118"/>
      <c r="J38" s="119"/>
    </row>
    <row r="39" spans="1:10" ht="12" customHeight="1">
      <c r="A39" s="49">
        <v>2</v>
      </c>
      <c r="B39" s="66" t="str">
        <f>квалификация!B10</f>
        <v>Марченко Пётр</v>
      </c>
      <c r="C39" s="67"/>
      <c r="D39" s="56">
        <v>214</v>
      </c>
      <c r="E39" s="57">
        <v>238</v>
      </c>
      <c r="F39" s="23"/>
      <c r="G39" s="68">
        <f>IF(F39&gt;0,(SUM(D39:F39)-MIN(D39:F39)),SUM(D39:E39))</f>
        <v>452</v>
      </c>
      <c r="H39" s="69">
        <f>G39+C39*(IF(F39&gt;0,6,COUNTIF(D39:E39,"&gt;0")))</f>
        <v>452</v>
      </c>
      <c r="I39" s="58">
        <f>IF(H39&gt;0,H39/COUNTA(D39:E39),0)</f>
        <v>226</v>
      </c>
      <c r="J39" s="59">
        <v>1</v>
      </c>
    </row>
    <row r="40" spans="1:10" ht="12" customHeight="1">
      <c r="A40" s="49">
        <v>5</v>
      </c>
      <c r="B40" s="66" t="str">
        <f>квалификация!B13</f>
        <v>Сизов Юрий</v>
      </c>
      <c r="C40" s="67">
        <v>8</v>
      </c>
      <c r="D40" s="56">
        <v>189</v>
      </c>
      <c r="E40" s="57">
        <v>236</v>
      </c>
      <c r="F40" s="23"/>
      <c r="G40" s="68">
        <f>IF(F40&gt;0,(SUM(D40:F40)-MIN(D40:F40)),SUM(D40:E40))</f>
        <v>425</v>
      </c>
      <c r="H40" s="69">
        <f>G40+C40*(IF(F40&gt;0,6,COUNTIF(D40:E40,"&gt;0")))</f>
        <v>441</v>
      </c>
      <c r="I40" s="58">
        <f>IF(H40&gt;0,H40/COUNTA(D40:E40),0)</f>
        <v>220.5</v>
      </c>
      <c r="J40" s="59">
        <v>2</v>
      </c>
    </row>
    <row r="41" spans="1:10" ht="12" customHeight="1">
      <c r="A41" s="49">
        <v>3</v>
      </c>
      <c r="B41" s="66" t="str">
        <f>квалификация!B11</f>
        <v>Шукаев Максим</v>
      </c>
      <c r="C41" s="67"/>
      <c r="D41" s="63">
        <v>222</v>
      </c>
      <c r="E41" s="64">
        <v>211</v>
      </c>
      <c r="F41" s="23"/>
      <c r="G41" s="68">
        <f>IF(F41&gt;0,(SUM(D41:F41)-MIN(D41:F41)),SUM(D41:E41))</f>
        <v>433</v>
      </c>
      <c r="H41" s="69">
        <f>G41+C41*(IF(F41&gt;0,6,COUNTIF(D41:E41,"&gt;0")))</f>
        <v>433</v>
      </c>
      <c r="I41" s="58">
        <f>IF(H41&gt;0,H41/COUNTA(D41:E41),0)</f>
        <v>216.5</v>
      </c>
      <c r="J41" s="59">
        <v>3</v>
      </c>
    </row>
    <row r="42" spans="1:10" ht="12" customHeight="1">
      <c r="A42" s="49">
        <v>18</v>
      </c>
      <c r="B42" s="66" t="s">
        <v>26</v>
      </c>
      <c r="C42" s="55"/>
      <c r="D42" s="63">
        <v>159</v>
      </c>
      <c r="E42" s="64">
        <v>265</v>
      </c>
      <c r="F42" s="23"/>
      <c r="G42" s="68">
        <f>IF(F42&gt;0,(SUM(D42:F42)-MIN(D42:F42)),SUM(D42:E42))</f>
        <v>424</v>
      </c>
      <c r="H42" s="69">
        <f>G42+C42*(IF(F42&gt;0,6,COUNTIF(D42:E42,"&gt;0")))</f>
        <v>424</v>
      </c>
      <c r="I42" s="58">
        <f>IF(H42&gt;0,H42/COUNTA(D42:E42),0)</f>
        <v>212</v>
      </c>
      <c r="J42" s="59">
        <v>4</v>
      </c>
    </row>
    <row r="43" spans="1:10" ht="12" customHeight="1">
      <c r="A43" s="49">
        <v>12</v>
      </c>
      <c r="B43" s="66" t="s">
        <v>18</v>
      </c>
      <c r="C43" s="55"/>
      <c r="D43" s="63">
        <v>183</v>
      </c>
      <c r="E43" s="64">
        <v>234</v>
      </c>
      <c r="F43" s="23"/>
      <c r="G43" s="68">
        <f>IF(F43&gt;0,(SUM(D43:F43)-MIN(D43:F43)),SUM(D43:E43))</f>
        <v>417</v>
      </c>
      <c r="H43" s="69">
        <f>G43+C43*(IF(F43&gt;0,6,COUNTIF(D43:E43,"&gt;0")))</f>
        <v>417</v>
      </c>
      <c r="I43" s="58">
        <f>IF(H43&gt;0,H43/COUNTA(D43:E43),0)</f>
        <v>208.5</v>
      </c>
      <c r="J43" s="59">
        <v>5</v>
      </c>
    </row>
    <row r="44" spans="1:10" ht="12" customHeight="1">
      <c r="A44" s="49">
        <v>4</v>
      </c>
      <c r="B44" s="66" t="str">
        <f>квалификация!B12</f>
        <v>Мисходжев Руслан</v>
      </c>
      <c r="C44" s="62">
        <v>5</v>
      </c>
      <c r="D44" s="63">
        <v>205</v>
      </c>
      <c r="E44" s="64">
        <v>181</v>
      </c>
      <c r="F44" s="23"/>
      <c r="G44" s="68">
        <f>IF(F44&gt;0,(SUM(D44:F44)-MIN(D44:F44)),SUM(D44:E44))</f>
        <v>386</v>
      </c>
      <c r="H44" s="69">
        <f>G44+C44*(IF(F44&gt;0,6,COUNTIF(D44:E44,"&gt;0")))</f>
        <v>396</v>
      </c>
      <c r="I44" s="58">
        <f>IF(H44&gt;0,H44/COUNTA(D44:E44),0)</f>
        <v>198</v>
      </c>
      <c r="J44" s="59">
        <v>6</v>
      </c>
    </row>
    <row r="45" spans="1:10" ht="12" customHeight="1">
      <c r="A45" s="49">
        <v>1</v>
      </c>
      <c r="B45" s="66" t="str">
        <f>квалификация!B9</f>
        <v>Плиев Олег</v>
      </c>
      <c r="C45" s="55">
        <v>5</v>
      </c>
      <c r="D45" s="63">
        <v>186</v>
      </c>
      <c r="E45" s="64">
        <v>193</v>
      </c>
      <c r="F45" s="23"/>
      <c r="G45" s="68">
        <f>IF(F45&gt;0,(SUM(D45:F45)-MIN(D45:F45)),SUM(D45:E45))</f>
        <v>379</v>
      </c>
      <c r="H45" s="69">
        <f>G45+C45*(IF(F45&gt;0,6,COUNTIF(D45:E45,"&gt;0")))</f>
        <v>389</v>
      </c>
      <c r="I45" s="58">
        <f>IF(H45&gt;0,H45/COUNTA(D45:E45),0)</f>
        <v>194.5</v>
      </c>
      <c r="J45" s="59">
        <v>7</v>
      </c>
    </row>
    <row r="46" spans="1:10" ht="12" customHeight="1">
      <c r="A46" s="49">
        <v>21</v>
      </c>
      <c r="B46" s="66" t="s">
        <v>24</v>
      </c>
      <c r="C46" s="67">
        <v>8</v>
      </c>
      <c r="D46" s="63">
        <v>170</v>
      </c>
      <c r="E46" s="64">
        <v>203</v>
      </c>
      <c r="F46" s="23"/>
      <c r="G46" s="68">
        <f>IF(F46&gt;0,(SUM(D46:F46)-MIN(D46:F46)),SUM(D46:E46))</f>
        <v>373</v>
      </c>
      <c r="H46" s="69">
        <f>G46+C46*(IF(F46&gt;0,6,COUNTIF(D46:E46,"&gt;0")))</f>
        <v>389</v>
      </c>
      <c r="I46" s="58">
        <f>IF(H46&gt;0,H46/COUNTA(D46:E46),0)</f>
        <v>194.5</v>
      </c>
      <c r="J46" s="59">
        <v>8</v>
      </c>
    </row>
    <row r="47" spans="1:10" ht="12" customHeight="1">
      <c r="A47" s="49">
        <v>6</v>
      </c>
      <c r="B47" s="66" t="str">
        <f>квалификация!B14</f>
        <v>Фамин Денис</v>
      </c>
      <c r="C47" s="55"/>
      <c r="D47" s="63">
        <v>198</v>
      </c>
      <c r="E47" s="64">
        <v>167</v>
      </c>
      <c r="F47" s="23"/>
      <c r="G47" s="68">
        <f>IF(F47&gt;0,(SUM(D47:F47)-MIN(D47:F47)),SUM(D47:E47))</f>
        <v>365</v>
      </c>
      <c r="H47" s="69">
        <f>G47+C47*(IF(F47&gt;0,6,COUNTIF(D47:E47,"&gt;0")))</f>
        <v>365</v>
      </c>
      <c r="I47" s="58">
        <f>IF(H47&gt;0,H47/COUNTA(D47:E47),0)</f>
        <v>182.5</v>
      </c>
      <c r="J47" s="59">
        <v>9</v>
      </c>
    </row>
    <row r="48" spans="1:10" ht="12" customHeight="1">
      <c r="A48" s="49">
        <v>23</v>
      </c>
      <c r="B48" s="66" t="s">
        <v>28</v>
      </c>
      <c r="C48" s="55"/>
      <c r="D48" s="63">
        <v>170</v>
      </c>
      <c r="E48" s="64">
        <v>167</v>
      </c>
      <c r="F48" s="23"/>
      <c r="G48" s="68">
        <f>IF(F48&gt;0,(SUM(D48:F48)-MIN(D48:F48)),SUM(D48:E48))</f>
        <v>337</v>
      </c>
      <c r="H48" s="69">
        <f>G48+C48*(IF(F48&gt;0,6,COUNTIF(D48:E48,"&gt;0")))</f>
        <v>337</v>
      </c>
      <c r="I48" s="58">
        <f>IF(H48&gt;0,H48/COUNTA(D48:E48),0)</f>
        <v>168.5</v>
      </c>
      <c r="J48" s="59">
        <v>10</v>
      </c>
    </row>
    <row r="49" spans="1:10" ht="12" customHeight="1">
      <c r="A49" s="49">
        <v>9</v>
      </c>
      <c r="B49" s="66" t="s">
        <v>17</v>
      </c>
      <c r="C49" s="55">
        <v>8</v>
      </c>
      <c r="D49" s="63">
        <v>181</v>
      </c>
      <c r="E49" s="64">
        <v>138</v>
      </c>
      <c r="F49" s="23"/>
      <c r="G49" s="68">
        <f>IF(F49&gt;0,(SUM(D49:F49)-MIN(D49:F49)),SUM(D49:E49))</f>
        <v>319</v>
      </c>
      <c r="H49" s="69">
        <f>G49+C49*(IF(F49&gt;0,6,COUNTIF(D49:E49,"&gt;0")))</f>
        <v>335</v>
      </c>
      <c r="I49" s="58">
        <f>IF(H49&gt;0,H49/COUNTA(D49:E49),0)</f>
        <v>167.5</v>
      </c>
      <c r="J49" s="59">
        <v>11</v>
      </c>
    </row>
    <row r="50" spans="1:10" ht="12" customHeight="1">
      <c r="A50" s="49">
        <v>8</v>
      </c>
      <c r="B50" s="66" t="s">
        <v>19</v>
      </c>
      <c r="C50" s="55"/>
      <c r="D50" s="63">
        <v>169</v>
      </c>
      <c r="E50" s="64">
        <v>129</v>
      </c>
      <c r="F50" s="23"/>
      <c r="G50" s="68">
        <f>IF(F50&gt;0,(SUM(D50:F50)-MIN(D50:F50)),SUM(D50:E50))</f>
        <v>298</v>
      </c>
      <c r="H50" s="69">
        <f>G50+C50*(IF(F50&gt;0,6,COUNTIF(D50:E50,"&gt;0")))</f>
        <v>298</v>
      </c>
      <c r="I50" s="58">
        <f>IF(H50&gt;0,H50/COUNTA(D50:E50),0)</f>
        <v>149</v>
      </c>
      <c r="J50" s="59">
        <v>12</v>
      </c>
    </row>
    <row r="51" spans="3:9" ht="15">
      <c r="C51" s="4"/>
      <c r="I51" s="73"/>
    </row>
  </sheetData>
  <sheetProtection selectLockedCells="1" selectUnlockedCells="1"/>
  <mergeCells count="24">
    <mergeCell ref="G37:G38"/>
    <mergeCell ref="H37:H38"/>
    <mergeCell ref="I37:I38"/>
    <mergeCell ref="J37:J38"/>
    <mergeCell ref="A37:A38"/>
    <mergeCell ref="B37:B38"/>
    <mergeCell ref="C37:C38"/>
    <mergeCell ref="D37:F37"/>
    <mergeCell ref="G22:G23"/>
    <mergeCell ref="H22:H23"/>
    <mergeCell ref="I22:I23"/>
    <mergeCell ref="J22:J23"/>
    <mergeCell ref="A22:A23"/>
    <mergeCell ref="B22:B23"/>
    <mergeCell ref="C22:C23"/>
    <mergeCell ref="D22:F22"/>
    <mergeCell ref="G7:G8"/>
    <mergeCell ref="H7:H8"/>
    <mergeCell ref="I7:I8"/>
    <mergeCell ref="J7:J8"/>
    <mergeCell ref="A7:A8"/>
    <mergeCell ref="B7:B8"/>
    <mergeCell ref="C7:C8"/>
    <mergeCell ref="D7:F7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89209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7">
      <selection activeCell="L24" sqref="L24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0" style="0" hidden="1" customWidth="1"/>
    <col min="10" max="10" width="11.8515625" style="0" customWidth="1"/>
    <col min="12" max="12" width="9.421875" style="0" customWidth="1"/>
    <col min="13" max="15" width="7.140625" style="0" customWidth="1"/>
    <col min="16" max="16" width="7.00390625" style="0" customWidth="1"/>
    <col min="17" max="17" width="5.140625" style="0" customWidth="1"/>
    <col min="18" max="18" width="7.57421875" style="0" customWidth="1"/>
  </cols>
  <sheetData>
    <row r="1" spans="10:13" ht="17.25" customHeight="1">
      <c r="J1" s="1"/>
      <c r="K1" s="1"/>
      <c r="L1" s="3" t="s">
        <v>0</v>
      </c>
      <c r="M1" s="4"/>
    </row>
    <row r="2" spans="12:13" ht="15">
      <c r="L2" s="3" t="s">
        <v>1</v>
      </c>
      <c r="M2" s="4"/>
    </row>
    <row r="3" ht="10.5" customHeight="1"/>
    <row r="4" ht="13.5" customHeight="1"/>
    <row r="5" spans="1:19" ht="24" customHeight="1">
      <c r="A5" s="46" t="s">
        <v>43</v>
      </c>
      <c r="D5" s="4"/>
      <c r="E5" s="4"/>
      <c r="F5" s="4"/>
      <c r="R5" s="8"/>
      <c r="S5" s="8"/>
    </row>
    <row r="6" spans="1:19" ht="24" customHeight="1">
      <c r="A6" s="9"/>
      <c r="B6" s="9"/>
      <c r="C6" s="74" t="s">
        <v>44</v>
      </c>
      <c r="D6" s="48"/>
      <c r="E6" s="48"/>
      <c r="F6" s="48"/>
      <c r="G6" s="48"/>
      <c r="H6" s="10" t="s">
        <v>45</v>
      </c>
      <c r="I6" s="46"/>
      <c r="J6" s="46"/>
      <c r="R6" s="8"/>
      <c r="S6" s="8"/>
    </row>
    <row r="7" spans="1:19" ht="28.5" customHeight="1">
      <c r="A7" s="75"/>
      <c r="D7" s="76" t="s">
        <v>50</v>
      </c>
      <c r="E7" s="4"/>
      <c r="F7" s="4"/>
      <c r="G7" s="4"/>
      <c r="H7" s="5"/>
      <c r="I7" s="5" t="s">
        <v>59</v>
      </c>
      <c r="J7" s="5"/>
      <c r="K7" s="5"/>
      <c r="L7" s="75"/>
      <c r="R7" s="8"/>
      <c r="S7" s="8"/>
    </row>
    <row r="8" spans="4:19" s="9" customFormat="1" ht="29.25" customHeight="1">
      <c r="D8" s="77"/>
      <c r="E8" s="77"/>
      <c r="F8" s="77"/>
      <c r="G8" s="77"/>
      <c r="H8" s="46"/>
      <c r="I8" s="77"/>
      <c r="J8" s="78"/>
      <c r="K8" s="79"/>
      <c r="L8" s="47"/>
      <c r="R8" s="11"/>
      <c r="S8" s="11"/>
    </row>
    <row r="9" spans="1:15" s="15" customFormat="1" ht="14.25" customHeight="1">
      <c r="A9" s="115"/>
      <c r="B9" s="110" t="s">
        <v>6</v>
      </c>
      <c r="C9" s="111" t="s">
        <v>7</v>
      </c>
      <c r="D9" s="112" t="s">
        <v>8</v>
      </c>
      <c r="E9" s="112"/>
      <c r="F9" s="112"/>
      <c r="G9" s="112"/>
      <c r="H9" s="112"/>
      <c r="I9" s="113" t="s">
        <v>9</v>
      </c>
      <c r="J9" s="114" t="s">
        <v>10</v>
      </c>
      <c r="K9" s="122" t="s">
        <v>11</v>
      </c>
      <c r="L9" s="119" t="s">
        <v>49</v>
      </c>
      <c r="M9" s="13" t="s">
        <v>51</v>
      </c>
      <c r="N9" s="13" t="s">
        <v>48</v>
      </c>
      <c r="O9" s="14"/>
    </row>
    <row r="10" spans="1:15" s="15" customFormat="1" ht="14.25" customHeight="1">
      <c r="A10" s="115"/>
      <c r="B10" s="110"/>
      <c r="C10" s="111"/>
      <c r="D10" s="16">
        <v>1</v>
      </c>
      <c r="E10" s="16">
        <v>2</v>
      </c>
      <c r="F10" s="16">
        <v>3</v>
      </c>
      <c r="G10" s="16">
        <v>4</v>
      </c>
      <c r="H10" s="17" t="s">
        <v>12</v>
      </c>
      <c r="I10" s="113"/>
      <c r="J10" s="114"/>
      <c r="K10" s="122"/>
      <c r="L10" s="119"/>
      <c r="M10" s="80">
        <f aca="true" t="shared" si="0" ref="M10:M16">MIN(C10:D10)</f>
        <v>1</v>
      </c>
      <c r="N10" s="18">
        <f aca="true" t="shared" si="1" ref="N10:N16">MIN(C10:D10)</f>
        <v>1</v>
      </c>
      <c r="O10" s="14"/>
    </row>
    <row r="11" spans="1:15" s="15" customFormat="1" ht="14.25" customHeight="1">
      <c r="A11" s="49">
        <f>раунды!A40</f>
        <v>5</v>
      </c>
      <c r="B11" s="81" t="str">
        <f>раунды!B40</f>
        <v>Сизов Юрий</v>
      </c>
      <c r="C11" s="67">
        <v>8</v>
      </c>
      <c r="D11" s="84">
        <v>189</v>
      </c>
      <c r="E11" s="85">
        <v>236</v>
      </c>
      <c r="F11" s="82">
        <v>226</v>
      </c>
      <c r="G11" s="83">
        <v>200</v>
      </c>
      <c r="H11" s="23"/>
      <c r="I11" s="24">
        <f>IF(H11&gt;0,(SUM(D11:H11)-MIN(D11:H11)),SUM(D11:G11))</f>
        <v>851</v>
      </c>
      <c r="J11" s="25">
        <f>I11+C11*(IF(H11&gt;0,6,COUNTIF(D11:G11,"&gt;0")))</f>
        <v>883</v>
      </c>
      <c r="K11" s="26">
        <f>IF(J11&gt;0,J11/COUNTA(D11:G11),0)</f>
        <v>220.75</v>
      </c>
      <c r="L11" s="59">
        <v>1</v>
      </c>
      <c r="M11" s="80">
        <f t="shared" si="0"/>
        <v>8</v>
      </c>
      <c r="N11" s="18">
        <f t="shared" si="1"/>
        <v>8</v>
      </c>
      <c r="O11" s="14"/>
    </row>
    <row r="12" spans="1:15" s="15" customFormat="1" ht="14.25" customHeight="1">
      <c r="A12" s="49">
        <f>раунды!A41</f>
        <v>3</v>
      </c>
      <c r="B12" s="81" t="str">
        <f>раунды!B41</f>
        <v>Шукаев Максим</v>
      </c>
      <c r="C12" s="67"/>
      <c r="D12" s="82">
        <v>222</v>
      </c>
      <c r="E12" s="83">
        <v>211</v>
      </c>
      <c r="F12" s="84">
        <v>215</v>
      </c>
      <c r="G12" s="85">
        <v>190</v>
      </c>
      <c r="H12" s="23"/>
      <c r="I12" s="24">
        <f>IF(H12&gt;0,(SUM(D12:H12)-MIN(D12:H12)),SUM(D12:G12))</f>
        <v>838</v>
      </c>
      <c r="J12" s="25">
        <f>I12+C12*(IF(H12&gt;0,6,COUNTIF(D12:G12,"&gt;0")))</f>
        <v>838</v>
      </c>
      <c r="K12" s="26">
        <f>IF(J12&gt;0,J12/COUNTA(D12:G12),0)</f>
        <v>209.5</v>
      </c>
      <c r="L12" s="59">
        <v>2</v>
      </c>
      <c r="M12" s="80">
        <f t="shared" si="0"/>
        <v>222</v>
      </c>
      <c r="N12" s="18">
        <f t="shared" si="1"/>
        <v>222</v>
      </c>
      <c r="O12" s="14"/>
    </row>
    <row r="13" spans="1:15" s="15" customFormat="1" ht="14.25" customHeight="1">
      <c r="A13" s="49">
        <f>раунды!A39</f>
        <v>2</v>
      </c>
      <c r="B13" s="81" t="str">
        <f>раунды!B39</f>
        <v>Марченко Пётр</v>
      </c>
      <c r="C13" s="67"/>
      <c r="D13" s="84">
        <v>214</v>
      </c>
      <c r="E13" s="85">
        <v>238</v>
      </c>
      <c r="F13" s="82">
        <v>212</v>
      </c>
      <c r="G13" s="83">
        <v>173</v>
      </c>
      <c r="H13" s="23"/>
      <c r="I13" s="24">
        <f>IF(H13&gt;0,(SUM(D13:H13)-MIN(D13:H13)),SUM(D13:G13))</f>
        <v>837</v>
      </c>
      <c r="J13" s="25">
        <f>I13+C13*(IF(H13&gt;0,6,COUNTIF(D13:G13,"&gt;0")))</f>
        <v>837</v>
      </c>
      <c r="K13" s="26">
        <f>IF(J13&gt;0,J13/COUNTA(D13:G13),0)</f>
        <v>209.25</v>
      </c>
      <c r="L13" s="59">
        <v>3</v>
      </c>
      <c r="M13" s="80">
        <f t="shared" si="0"/>
        <v>214</v>
      </c>
      <c r="N13" s="18">
        <f t="shared" si="1"/>
        <v>214</v>
      </c>
      <c r="O13" s="14"/>
    </row>
    <row r="14" spans="1:15" s="15" customFormat="1" ht="14.25" customHeight="1">
      <c r="A14" s="49">
        <f>раунды!A43</f>
        <v>12</v>
      </c>
      <c r="B14" s="81" t="str">
        <f>раунды!B43</f>
        <v>Егорычев Максим</v>
      </c>
      <c r="C14" s="67"/>
      <c r="D14" s="82">
        <v>183</v>
      </c>
      <c r="E14" s="83">
        <v>234</v>
      </c>
      <c r="F14" s="84">
        <v>172</v>
      </c>
      <c r="G14" s="85">
        <v>220</v>
      </c>
      <c r="H14" s="23"/>
      <c r="I14" s="24">
        <f>IF(H14&gt;0,(SUM(D14:H14)-MIN(D14:H14)),SUM(D14:G14))</f>
        <v>809</v>
      </c>
      <c r="J14" s="25">
        <f>I14+C14*(IF(H14&gt;0,6,COUNTIF(D14:G14,"&gt;0")))</f>
        <v>809</v>
      </c>
      <c r="K14" s="26">
        <f>IF(J14&gt;0,J14/COUNTA(D14:G14),0)</f>
        <v>202.25</v>
      </c>
      <c r="L14" s="59">
        <v>4</v>
      </c>
      <c r="M14" s="80">
        <f t="shared" si="0"/>
        <v>183</v>
      </c>
      <c r="N14" s="18">
        <f t="shared" si="1"/>
        <v>183</v>
      </c>
      <c r="O14" s="14"/>
    </row>
    <row r="15" spans="1:15" s="15" customFormat="1" ht="14.25" customHeight="1">
      <c r="A15" s="49">
        <f>раунды!A42</f>
        <v>18</v>
      </c>
      <c r="B15" s="81" t="str">
        <f>раунды!B42</f>
        <v>Лазарев Сергей</v>
      </c>
      <c r="C15" s="30"/>
      <c r="D15" s="82">
        <v>159</v>
      </c>
      <c r="E15" s="83">
        <v>265</v>
      </c>
      <c r="F15" s="82">
        <v>184</v>
      </c>
      <c r="G15" s="83">
        <v>184</v>
      </c>
      <c r="H15" s="23"/>
      <c r="I15" s="24">
        <f>IF(H15&gt;0,(SUM(D15:H15)-MIN(D15:H15)),SUM(D15:G15))</f>
        <v>792</v>
      </c>
      <c r="J15" s="25">
        <f>I15+C15*(IF(H15&gt;0,6,COUNTIF(D15:G15,"&gt;0")))</f>
        <v>792</v>
      </c>
      <c r="K15" s="26">
        <f>IF(J15&gt;0,J15/COUNTA(D15:G15),0)</f>
        <v>198</v>
      </c>
      <c r="L15" s="59">
        <v>5</v>
      </c>
      <c r="M15" s="80">
        <f t="shared" si="0"/>
        <v>159</v>
      </c>
      <c r="N15" s="18">
        <f t="shared" si="1"/>
        <v>159</v>
      </c>
      <c r="O15" s="14"/>
    </row>
    <row r="16" spans="1:14" ht="15" customHeight="1">
      <c r="A16" s="49">
        <f>раунды!A44</f>
        <v>4</v>
      </c>
      <c r="B16" s="81" t="str">
        <f>раунды!B44</f>
        <v>Мисходжев Руслан</v>
      </c>
      <c r="C16" s="30">
        <v>5</v>
      </c>
      <c r="D16" s="82">
        <v>205</v>
      </c>
      <c r="E16" s="83">
        <v>181</v>
      </c>
      <c r="F16" s="82">
        <v>178</v>
      </c>
      <c r="G16" s="83">
        <v>183</v>
      </c>
      <c r="H16" s="23"/>
      <c r="I16" s="24">
        <f>IF(H16&gt;0,(SUM(D16:H16)-MIN(D16:H16)),SUM(D16:G16))</f>
        <v>747</v>
      </c>
      <c r="J16" s="25">
        <f>I16+C16*(IF(H16&gt;0,6,COUNTIF(D16:G16,"&gt;0")))</f>
        <v>767</v>
      </c>
      <c r="K16" s="26">
        <f>IF(J16&gt;0,J16/COUNTA(D16:G16),0)</f>
        <v>191.75</v>
      </c>
      <c r="L16" s="59">
        <v>6</v>
      </c>
      <c r="M16" s="80">
        <f t="shared" si="0"/>
        <v>5</v>
      </c>
      <c r="N16" s="18">
        <f t="shared" si="1"/>
        <v>5</v>
      </c>
    </row>
    <row r="31" ht="20.25">
      <c r="C31" s="86"/>
    </row>
  </sheetData>
  <sheetProtection selectLockedCells="1" selectUnlockedCells="1"/>
  <mergeCells count="8">
    <mergeCell ref="I9:I10"/>
    <mergeCell ref="J9:J10"/>
    <mergeCell ref="K9:K10"/>
    <mergeCell ref="L9:L10"/>
    <mergeCell ref="A9:A10"/>
    <mergeCell ref="B9:B10"/>
    <mergeCell ref="C9:C10"/>
    <mergeCell ref="D9:H9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drawing r:id="rId3"/>
  <legacyDrawing r:id="rId2"/>
  <oleObjects>
    <oleObject progId="Рисунок Microsoft Word" shapeId="789102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61" zoomScaleNormal="61" workbookViewId="0" topLeftCell="A1">
      <selection activeCell="Q36" sqref="Q36"/>
    </sheetView>
  </sheetViews>
  <sheetFormatPr defaultColWidth="11.57421875" defaultRowHeight="12.75"/>
  <sheetData>
    <row r="1" ht="17.25">
      <c r="B1" s="87" t="s">
        <v>52</v>
      </c>
    </row>
    <row r="3" ht="17.25">
      <c r="B3" s="87" t="s">
        <v>53</v>
      </c>
    </row>
    <row r="5" spans="1:10" ht="12.75">
      <c r="A5" s="88" t="s">
        <v>5</v>
      </c>
      <c r="B5" s="88">
        <v>1</v>
      </c>
      <c r="C5" s="89">
        <v>2</v>
      </c>
      <c r="D5" s="88">
        <v>3</v>
      </c>
      <c r="E5" s="89">
        <v>4</v>
      </c>
      <c r="F5" s="88">
        <v>5</v>
      </c>
      <c r="G5" s="88">
        <v>6</v>
      </c>
      <c r="H5" s="88" t="s">
        <v>54</v>
      </c>
      <c r="I5" s="88" t="s">
        <v>11</v>
      </c>
      <c r="J5" s="90" t="s">
        <v>12</v>
      </c>
    </row>
    <row r="6" spans="1:10" ht="12.75">
      <c r="A6" s="91"/>
      <c r="B6" s="91"/>
      <c r="C6" s="92"/>
      <c r="D6" s="91"/>
      <c r="E6" s="92"/>
      <c r="F6" s="91"/>
      <c r="G6" s="91"/>
      <c r="H6" s="91"/>
      <c r="I6" s="91"/>
      <c r="J6" s="91"/>
    </row>
    <row r="7" spans="1:10" ht="12.75">
      <c r="A7" s="88"/>
      <c r="B7" s="88"/>
      <c r="C7" s="89"/>
      <c r="D7" s="88"/>
      <c r="E7" s="89"/>
      <c r="F7" s="88"/>
      <c r="G7" s="88"/>
      <c r="H7" s="88"/>
      <c r="I7" s="88"/>
      <c r="J7" s="88"/>
    </row>
    <row r="8" spans="1:10" ht="12.75">
      <c r="A8" s="93"/>
      <c r="B8" s="93"/>
      <c r="C8" s="94"/>
      <c r="D8" s="93"/>
      <c r="E8" s="94"/>
      <c r="F8" s="93"/>
      <c r="G8" s="93"/>
      <c r="H8" s="93"/>
      <c r="I8" s="93"/>
      <c r="J8" s="93"/>
    </row>
    <row r="9" spans="1:10" ht="12.75">
      <c r="A9" s="91"/>
      <c r="B9" s="91"/>
      <c r="C9" s="92"/>
      <c r="D9" s="91"/>
      <c r="E9" s="92"/>
      <c r="F9" s="91"/>
      <c r="G9" s="91"/>
      <c r="H9" s="91"/>
      <c r="I9" s="91"/>
      <c r="J9" s="91"/>
    </row>
    <row r="10" spans="1:10" ht="12.75">
      <c r="A10" s="93" t="s">
        <v>55</v>
      </c>
      <c r="B10" s="93"/>
      <c r="C10" s="94"/>
      <c r="D10" s="93"/>
      <c r="E10" s="94"/>
      <c r="F10" s="93"/>
      <c r="G10" s="93"/>
      <c r="H10" s="93"/>
      <c r="I10" s="93"/>
      <c r="J10" s="93"/>
    </row>
    <row r="13" spans="1:7" ht="12.75">
      <c r="A13" s="88"/>
      <c r="B13" s="95">
        <v>7</v>
      </c>
      <c r="C13" s="88">
        <v>8</v>
      </c>
      <c r="D13" s="92"/>
      <c r="E13" s="88"/>
      <c r="F13" s="89">
        <v>9</v>
      </c>
      <c r="G13" s="88">
        <v>10</v>
      </c>
    </row>
    <row r="14" spans="1:7" ht="12.75">
      <c r="A14" s="91"/>
      <c r="B14" s="96"/>
      <c r="C14" s="91"/>
      <c r="D14" s="92"/>
      <c r="E14" s="91"/>
      <c r="F14" s="92"/>
      <c r="G14" s="91"/>
    </row>
    <row r="15" spans="1:7" ht="12.75">
      <c r="A15" s="88"/>
      <c r="B15" s="95"/>
      <c r="C15" s="88"/>
      <c r="D15" s="92"/>
      <c r="E15" s="88"/>
      <c r="F15" s="89"/>
      <c r="G15" s="88"/>
    </row>
    <row r="16" spans="1:7" ht="12.75">
      <c r="A16" s="93"/>
      <c r="B16" s="97"/>
      <c r="C16" s="93"/>
      <c r="D16" s="92"/>
      <c r="E16" s="93"/>
      <c r="F16" s="94"/>
      <c r="G16" s="93"/>
    </row>
    <row r="17" spans="1:7" ht="12.75">
      <c r="A17" s="91"/>
      <c r="B17" s="96"/>
      <c r="C17" s="91"/>
      <c r="D17" s="92"/>
      <c r="E17" s="91"/>
      <c r="F17" s="92"/>
      <c r="G17" s="91"/>
    </row>
    <row r="18" spans="1:7" ht="12.75">
      <c r="A18" s="93" t="s">
        <v>55</v>
      </c>
      <c r="B18" s="97"/>
      <c r="C18" s="93"/>
      <c r="D18" s="92"/>
      <c r="E18" s="93" t="s">
        <v>55</v>
      </c>
      <c r="F18" s="94"/>
      <c r="G18" s="93"/>
    </row>
    <row r="21" spans="1:7" ht="12.75">
      <c r="A21" s="88"/>
      <c r="B21" s="95">
        <v>11</v>
      </c>
      <c r="C21" s="88">
        <v>12</v>
      </c>
      <c r="E21" s="88"/>
      <c r="F21" s="88">
        <v>13</v>
      </c>
      <c r="G21" s="98">
        <v>14</v>
      </c>
    </row>
    <row r="22" spans="1:7" ht="12.75">
      <c r="A22" s="91"/>
      <c r="B22" s="96"/>
      <c r="C22" s="91"/>
      <c r="E22" s="91"/>
      <c r="F22" s="91"/>
      <c r="G22" s="99"/>
    </row>
    <row r="23" spans="1:7" ht="12.75">
      <c r="A23" s="88"/>
      <c r="B23" s="95"/>
      <c r="C23" s="88"/>
      <c r="E23" s="88"/>
      <c r="F23" s="88"/>
      <c r="G23" s="98"/>
    </row>
    <row r="24" spans="1:7" ht="12.75">
      <c r="A24" s="93"/>
      <c r="B24" s="97"/>
      <c r="C24" s="93"/>
      <c r="E24" s="93"/>
      <c r="F24" s="93"/>
      <c r="G24" s="100"/>
    </row>
    <row r="25" spans="1:7" ht="12.75">
      <c r="A25" s="91"/>
      <c r="B25" s="96"/>
      <c r="C25" s="91"/>
      <c r="E25" s="91"/>
      <c r="F25" s="91"/>
      <c r="G25" s="99"/>
    </row>
    <row r="26" spans="1:7" ht="12.75">
      <c r="A26" s="93" t="s">
        <v>55</v>
      </c>
      <c r="B26" s="97"/>
      <c r="C26" s="93"/>
      <c r="E26" s="93" t="s">
        <v>55</v>
      </c>
      <c r="F26" s="93"/>
      <c r="G26" s="100"/>
    </row>
    <row r="37" ht="17.25">
      <c r="B37" s="87" t="s">
        <v>52</v>
      </c>
    </row>
    <row r="39" ht="17.25">
      <c r="B39" s="87" t="s">
        <v>53</v>
      </c>
    </row>
    <row r="41" spans="1:10" ht="12.75">
      <c r="A41" s="88" t="s">
        <v>5</v>
      </c>
      <c r="B41" s="88">
        <v>1</v>
      </c>
      <c r="C41" s="89">
        <v>2</v>
      </c>
      <c r="D41" s="88">
        <v>3</v>
      </c>
      <c r="E41" s="89">
        <v>4</v>
      </c>
      <c r="F41" s="88">
        <v>5</v>
      </c>
      <c r="G41" s="88">
        <v>6</v>
      </c>
      <c r="H41" s="88" t="s">
        <v>54</v>
      </c>
      <c r="I41" s="88" t="s">
        <v>11</v>
      </c>
      <c r="J41" s="90" t="s">
        <v>12</v>
      </c>
    </row>
    <row r="42" spans="1:10" ht="12.75">
      <c r="A42" s="91"/>
      <c r="B42" s="91"/>
      <c r="C42" s="92"/>
      <c r="D42" s="91"/>
      <c r="E42" s="92"/>
      <c r="F42" s="91"/>
      <c r="G42" s="91"/>
      <c r="H42" s="91"/>
      <c r="I42" s="91"/>
      <c r="J42" s="91"/>
    </row>
    <row r="43" spans="1:10" ht="12.75">
      <c r="A43" s="88"/>
      <c r="B43" s="88"/>
      <c r="C43" s="89"/>
      <c r="D43" s="88"/>
      <c r="E43" s="89"/>
      <c r="F43" s="88"/>
      <c r="G43" s="88"/>
      <c r="H43" s="88"/>
      <c r="I43" s="88"/>
      <c r="J43" s="88"/>
    </row>
    <row r="44" spans="1:10" ht="12.75">
      <c r="A44" s="93"/>
      <c r="B44" s="93"/>
      <c r="C44" s="94"/>
      <c r="D44" s="93"/>
      <c r="E44" s="94"/>
      <c r="F44" s="93"/>
      <c r="G44" s="93"/>
      <c r="H44" s="93"/>
      <c r="I44" s="93"/>
      <c r="J44" s="93"/>
    </row>
    <row r="45" spans="1:10" ht="12.75">
      <c r="A45" s="91"/>
      <c r="B45" s="91"/>
      <c r="C45" s="92"/>
      <c r="D45" s="91"/>
      <c r="E45" s="92"/>
      <c r="F45" s="91"/>
      <c r="G45" s="91"/>
      <c r="H45" s="91"/>
      <c r="I45" s="91"/>
      <c r="J45" s="91"/>
    </row>
    <row r="46" spans="1:10" ht="12.75">
      <c r="A46" s="93" t="s">
        <v>55</v>
      </c>
      <c r="B46" s="93"/>
      <c r="C46" s="94"/>
      <c r="D46" s="93"/>
      <c r="E46" s="94"/>
      <c r="F46" s="93"/>
      <c r="G46" s="93"/>
      <c r="H46" s="93"/>
      <c r="I46" s="93"/>
      <c r="J46" s="93"/>
    </row>
    <row r="49" spans="1:7" ht="12.75">
      <c r="A49" s="88"/>
      <c r="B49" s="95">
        <v>7</v>
      </c>
      <c r="C49" s="88">
        <v>8</v>
      </c>
      <c r="D49" s="92"/>
      <c r="E49" s="88"/>
      <c r="F49" s="89">
        <v>9</v>
      </c>
      <c r="G49" s="88">
        <v>10</v>
      </c>
    </row>
    <row r="50" spans="1:7" ht="12.75">
      <c r="A50" s="91"/>
      <c r="B50" s="96"/>
      <c r="C50" s="91"/>
      <c r="D50" s="92"/>
      <c r="E50" s="91"/>
      <c r="F50" s="92"/>
      <c r="G50" s="91"/>
    </row>
    <row r="51" spans="1:7" ht="12.75">
      <c r="A51" s="88"/>
      <c r="B51" s="95"/>
      <c r="C51" s="88"/>
      <c r="D51" s="92"/>
      <c r="E51" s="88"/>
      <c r="F51" s="89"/>
      <c r="G51" s="88"/>
    </row>
    <row r="52" spans="1:7" ht="12.75">
      <c r="A52" s="93"/>
      <c r="B52" s="97"/>
      <c r="C52" s="93"/>
      <c r="D52" s="92"/>
      <c r="E52" s="93"/>
      <c r="F52" s="94"/>
      <c r="G52" s="93"/>
    </row>
    <row r="53" spans="1:7" ht="12.75">
      <c r="A53" s="91"/>
      <c r="B53" s="96"/>
      <c r="C53" s="91"/>
      <c r="D53" s="92"/>
      <c r="E53" s="91"/>
      <c r="F53" s="92"/>
      <c r="G53" s="91"/>
    </row>
    <row r="54" spans="1:7" ht="12.75">
      <c r="A54" s="93" t="s">
        <v>55</v>
      </c>
      <c r="B54" s="97"/>
      <c r="C54" s="93"/>
      <c r="D54" s="92"/>
      <c r="E54" s="93" t="s">
        <v>55</v>
      </c>
      <c r="F54" s="94"/>
      <c r="G54" s="93"/>
    </row>
    <row r="57" spans="1:7" ht="12.75">
      <c r="A57" s="88"/>
      <c r="B57" s="95">
        <v>11</v>
      </c>
      <c r="C57" s="88">
        <v>12</v>
      </c>
      <c r="E57" s="88"/>
      <c r="F57" s="88">
        <v>13</v>
      </c>
      <c r="G57" s="98">
        <v>14</v>
      </c>
    </row>
    <row r="58" spans="1:7" ht="12.75">
      <c r="A58" s="91"/>
      <c r="B58" s="96"/>
      <c r="C58" s="91"/>
      <c r="E58" s="91"/>
      <c r="F58" s="91"/>
      <c r="G58" s="99"/>
    </row>
    <row r="59" spans="1:7" ht="12.75">
      <c r="A59" s="88"/>
      <c r="B59" s="95"/>
      <c r="C59" s="88"/>
      <c r="E59" s="88"/>
      <c r="F59" s="88"/>
      <c r="G59" s="98"/>
    </row>
    <row r="60" spans="1:7" ht="12.75">
      <c r="A60" s="93"/>
      <c r="B60" s="97"/>
      <c r="C60" s="93"/>
      <c r="E60" s="93"/>
      <c r="F60" s="93"/>
      <c r="G60" s="100"/>
    </row>
    <row r="61" spans="1:7" ht="12.75">
      <c r="A61" s="91"/>
      <c r="B61" s="96"/>
      <c r="C61" s="91"/>
      <c r="E61" s="91"/>
      <c r="F61" s="91"/>
      <c r="G61" s="99"/>
    </row>
    <row r="62" spans="1:7" ht="12.75">
      <c r="A62" s="93" t="s">
        <v>55</v>
      </c>
      <c r="B62" s="97"/>
      <c r="C62" s="93"/>
      <c r="E62" s="93" t="s">
        <v>55</v>
      </c>
      <c r="F62" s="93"/>
      <c r="G62" s="100"/>
    </row>
  </sheetData>
  <sheetProtection selectLockedCells="1" selectUnlockedCells="1"/>
  <printOptions/>
  <pageMargins left="0.3597222222222222" right="0.14583333333333334" top="0.7875" bottom="0.78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="61" zoomScaleNormal="61" workbookViewId="0" topLeftCell="A1">
      <selection activeCell="T22" sqref="T22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3" width="14.7109375" style="0" customWidth="1"/>
    <col min="6" max="6" width="29.57421875" style="0" customWidth="1"/>
    <col min="7" max="7" width="19.42187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6.7109375" style="0" customWidth="1"/>
    <col min="17" max="17" width="7.57421875" style="0" customWidth="1"/>
  </cols>
  <sheetData>
    <row r="1" spans="2:12" ht="12" customHeight="1">
      <c r="B1" s="101"/>
      <c r="C1" s="73"/>
      <c r="D1" s="73"/>
      <c r="F1" s="101"/>
      <c r="G1" s="73"/>
      <c r="H1" s="1"/>
      <c r="I1" s="1"/>
      <c r="J1" s="3"/>
      <c r="K1" s="4"/>
      <c r="L1" s="4"/>
    </row>
    <row r="2" spans="2:12" ht="39.75" customHeight="1">
      <c r="B2" s="101">
        <v>2500</v>
      </c>
      <c r="C2" s="73"/>
      <c r="D2" s="73"/>
      <c r="F2" s="101">
        <v>1000</v>
      </c>
      <c r="G2" s="73"/>
      <c r="H2" s="1"/>
      <c r="I2" s="1"/>
      <c r="J2" s="3"/>
      <c r="K2" s="4"/>
      <c r="L2" s="4"/>
    </row>
    <row r="3" spans="1:12" ht="22.5" customHeight="1">
      <c r="A3" s="102" t="s">
        <v>5</v>
      </c>
      <c r="B3" s="102" t="s">
        <v>56</v>
      </c>
      <c r="C3" s="102"/>
      <c r="D3" s="103"/>
      <c r="E3" s="102" t="s">
        <v>5</v>
      </c>
      <c r="F3" s="102" t="s">
        <v>56</v>
      </c>
      <c r="G3" s="104"/>
      <c r="J3" s="3"/>
      <c r="K3" s="4"/>
      <c r="L3" s="4"/>
    </row>
    <row r="4" spans="1:11" ht="22.5" customHeight="1">
      <c r="A4" s="102">
        <v>1</v>
      </c>
      <c r="B4" s="19" t="s">
        <v>13</v>
      </c>
      <c r="C4" s="105"/>
      <c r="D4" s="73"/>
      <c r="E4" s="102">
        <v>1</v>
      </c>
      <c r="F4" s="44"/>
      <c r="G4" s="102"/>
      <c r="K4" s="2"/>
    </row>
    <row r="5" spans="1:7" ht="22.5" customHeight="1">
      <c r="A5" s="102">
        <v>2</v>
      </c>
      <c r="B5" s="19" t="s">
        <v>14</v>
      </c>
      <c r="C5" s="105"/>
      <c r="D5" s="73"/>
      <c r="E5" s="102">
        <v>2</v>
      </c>
      <c r="F5" s="44"/>
      <c r="G5" s="102"/>
    </row>
    <row r="6" spans="1:18" ht="22.5" customHeight="1">
      <c r="A6" s="102">
        <v>3</v>
      </c>
      <c r="B6" s="29" t="s">
        <v>15</v>
      </c>
      <c r="C6" s="105"/>
      <c r="D6" s="73"/>
      <c r="E6" s="102">
        <v>3</v>
      </c>
      <c r="F6" s="44"/>
      <c r="G6" s="102"/>
      <c r="Q6" s="8"/>
      <c r="R6" s="8"/>
    </row>
    <row r="7" spans="1:18" ht="22.5" customHeight="1">
      <c r="A7" s="102">
        <v>4</v>
      </c>
      <c r="B7" s="31" t="s">
        <v>16</v>
      </c>
      <c r="C7" s="105"/>
      <c r="D7" s="73"/>
      <c r="E7" s="102">
        <v>4</v>
      </c>
      <c r="F7" s="44"/>
      <c r="G7" s="102"/>
      <c r="H7" s="46"/>
      <c r="Q7" s="8"/>
      <c r="R7" s="8"/>
    </row>
    <row r="8" spans="1:7" ht="22.5" customHeight="1">
      <c r="A8" s="102">
        <v>5</v>
      </c>
      <c r="B8" s="19" t="s">
        <v>17</v>
      </c>
      <c r="C8" s="105"/>
      <c r="D8" s="73"/>
      <c r="E8" s="102">
        <v>5</v>
      </c>
      <c r="F8" s="44"/>
      <c r="G8" s="102"/>
    </row>
    <row r="9" spans="1:7" ht="22.5" customHeight="1">
      <c r="A9" s="102">
        <v>6</v>
      </c>
      <c r="B9" s="29" t="s">
        <v>18</v>
      </c>
      <c r="C9" s="105"/>
      <c r="D9" s="73"/>
      <c r="E9" s="102">
        <v>6</v>
      </c>
      <c r="F9" s="44"/>
      <c r="G9" s="102"/>
    </row>
    <row r="10" spans="1:7" ht="22.5" customHeight="1">
      <c r="A10" s="102">
        <v>7</v>
      </c>
      <c r="B10" s="19" t="s">
        <v>19</v>
      </c>
      <c r="C10" s="105"/>
      <c r="D10" s="73"/>
      <c r="E10" s="102">
        <v>7</v>
      </c>
      <c r="F10" s="44"/>
      <c r="G10" s="102"/>
    </row>
    <row r="11" spans="1:7" ht="22.5" customHeight="1">
      <c r="A11" s="102">
        <v>8</v>
      </c>
      <c r="B11" s="29" t="s">
        <v>20</v>
      </c>
      <c r="C11" s="105"/>
      <c r="D11" s="73"/>
      <c r="E11" s="102">
        <v>8</v>
      </c>
      <c r="F11" s="44"/>
      <c r="G11" s="102"/>
    </row>
    <row r="12" spans="1:7" ht="22.5" customHeight="1">
      <c r="A12" s="102">
        <v>9</v>
      </c>
      <c r="B12" s="29" t="s">
        <v>21</v>
      </c>
      <c r="C12" s="105"/>
      <c r="D12" s="73"/>
      <c r="E12" s="102">
        <v>9</v>
      </c>
      <c r="F12" s="44"/>
      <c r="G12" s="102"/>
    </row>
    <row r="13" spans="1:7" ht="22.5" customHeight="1">
      <c r="A13" s="102">
        <v>10</v>
      </c>
      <c r="B13" s="34" t="s">
        <v>22</v>
      </c>
      <c r="C13" s="105"/>
      <c r="D13" s="73"/>
      <c r="E13" s="102">
        <v>10</v>
      </c>
      <c r="F13" s="44"/>
      <c r="G13" s="102"/>
    </row>
    <row r="14" spans="1:7" ht="22.5" customHeight="1">
      <c r="A14" s="102">
        <v>11</v>
      </c>
      <c r="B14" s="29" t="s">
        <v>23</v>
      </c>
      <c r="C14" s="105"/>
      <c r="D14" s="73"/>
      <c r="E14" s="102">
        <v>11</v>
      </c>
      <c r="F14" s="44"/>
      <c r="G14" s="102"/>
    </row>
    <row r="15" spans="1:7" ht="22.5" customHeight="1">
      <c r="A15" s="102">
        <v>12</v>
      </c>
      <c r="B15" s="29" t="s">
        <v>24</v>
      </c>
      <c r="C15" s="105"/>
      <c r="D15" s="73"/>
      <c r="E15" s="102">
        <v>12</v>
      </c>
      <c r="F15" s="44"/>
      <c r="G15" s="102"/>
    </row>
    <row r="16" spans="1:7" ht="22.5" customHeight="1">
      <c r="A16" s="102">
        <v>13</v>
      </c>
      <c r="B16" s="29" t="s">
        <v>25</v>
      </c>
      <c r="C16" s="105"/>
      <c r="D16" s="73"/>
      <c r="E16" s="102">
        <v>13</v>
      </c>
      <c r="F16" s="44"/>
      <c r="G16" s="102"/>
    </row>
    <row r="17" spans="1:7" ht="22.5" customHeight="1">
      <c r="A17" s="102">
        <v>14</v>
      </c>
      <c r="B17" s="19" t="s">
        <v>26</v>
      </c>
      <c r="C17" s="105"/>
      <c r="D17" s="73"/>
      <c r="E17" s="102">
        <v>14</v>
      </c>
      <c r="F17" s="44"/>
      <c r="G17" s="102"/>
    </row>
    <row r="18" spans="1:7" ht="22.5" customHeight="1">
      <c r="A18" s="102">
        <v>15</v>
      </c>
      <c r="B18" s="19" t="s">
        <v>27</v>
      </c>
      <c r="C18" s="105"/>
      <c r="D18" s="73"/>
      <c r="E18" s="102">
        <v>15</v>
      </c>
      <c r="F18" s="44"/>
      <c r="G18" s="102"/>
    </row>
    <row r="19" spans="1:7" ht="22.5" customHeight="1">
      <c r="A19" s="102">
        <v>16</v>
      </c>
      <c r="B19" s="29" t="s">
        <v>57</v>
      </c>
      <c r="C19" s="105"/>
      <c r="D19" s="73"/>
      <c r="E19" s="102">
        <v>16</v>
      </c>
      <c r="F19" s="44"/>
      <c r="G19" s="102"/>
    </row>
    <row r="20" spans="1:7" ht="22.5" customHeight="1">
      <c r="A20" s="102">
        <v>17</v>
      </c>
      <c r="B20" s="19" t="s">
        <v>29</v>
      </c>
      <c r="C20" s="105"/>
      <c r="D20" s="73"/>
      <c r="E20" s="102">
        <v>17</v>
      </c>
      <c r="F20" s="44"/>
      <c r="G20" s="102"/>
    </row>
    <row r="21" spans="1:7" ht="22.5" customHeight="1">
      <c r="A21" s="102">
        <v>18</v>
      </c>
      <c r="B21" s="29" t="s">
        <v>30</v>
      </c>
      <c r="C21" s="105"/>
      <c r="D21" s="73"/>
      <c r="E21" s="102">
        <v>18</v>
      </c>
      <c r="F21" s="44"/>
      <c r="G21" s="102"/>
    </row>
    <row r="22" spans="1:7" ht="22.5" customHeight="1">
      <c r="A22" s="102">
        <v>19</v>
      </c>
      <c r="B22" s="29" t="s">
        <v>31</v>
      </c>
      <c r="C22" s="105"/>
      <c r="D22" s="73"/>
      <c r="E22" s="102">
        <v>19</v>
      </c>
      <c r="F22" s="44"/>
      <c r="G22" s="102"/>
    </row>
    <row r="23" spans="1:7" ht="22.5" customHeight="1">
      <c r="A23" s="102">
        <v>20</v>
      </c>
      <c r="B23" s="34" t="s">
        <v>32</v>
      </c>
      <c r="C23" s="105"/>
      <c r="D23" s="73"/>
      <c r="E23" s="102">
        <v>20</v>
      </c>
      <c r="F23" s="44"/>
      <c r="G23" s="102"/>
    </row>
    <row r="24" spans="1:7" ht="22.5" customHeight="1">
      <c r="A24" s="102">
        <v>21</v>
      </c>
      <c r="B24" s="19" t="s">
        <v>33</v>
      </c>
      <c r="C24" s="105"/>
      <c r="D24" s="73"/>
      <c r="E24" s="102">
        <v>21</v>
      </c>
      <c r="F24" s="44"/>
      <c r="G24" s="102"/>
    </row>
    <row r="25" spans="1:7" ht="22.5" customHeight="1">
      <c r="A25" s="102">
        <v>22</v>
      </c>
      <c r="B25" s="29" t="s">
        <v>34</v>
      </c>
      <c r="C25" s="105"/>
      <c r="D25" s="73"/>
      <c r="E25" s="102">
        <v>22</v>
      </c>
      <c r="F25" s="106"/>
      <c r="G25" s="102"/>
    </row>
    <row r="26" spans="1:7" ht="22.5" customHeight="1">
      <c r="A26" s="102">
        <v>23</v>
      </c>
      <c r="B26" s="29" t="s">
        <v>35</v>
      </c>
      <c r="C26" s="105"/>
      <c r="D26" s="73"/>
      <c r="E26" s="102">
        <v>23</v>
      </c>
      <c r="F26" s="106"/>
      <c r="G26" s="107"/>
    </row>
    <row r="27" spans="1:7" ht="22.5" customHeight="1">
      <c r="A27" s="102">
        <v>24</v>
      </c>
      <c r="B27" s="19" t="s">
        <v>36</v>
      </c>
      <c r="C27" s="105"/>
      <c r="D27" s="73"/>
      <c r="E27" s="102">
        <v>24</v>
      </c>
      <c r="F27" s="108"/>
      <c r="G27" s="102"/>
    </row>
    <row r="28" spans="1:3" ht="22.5" customHeight="1">
      <c r="A28" s="102">
        <v>25</v>
      </c>
      <c r="B28" s="34" t="s">
        <v>37</v>
      </c>
      <c r="C28" s="105"/>
    </row>
    <row r="29" spans="1:3" ht="22.5" customHeight="1">
      <c r="A29" s="102">
        <v>26</v>
      </c>
      <c r="B29" s="19" t="s">
        <v>38</v>
      </c>
      <c r="C29" s="105"/>
    </row>
    <row r="30" spans="1:3" ht="22.5" customHeight="1">
      <c r="A30" s="102">
        <v>27</v>
      </c>
      <c r="B30" s="29" t="s">
        <v>39</v>
      </c>
      <c r="C30" s="105"/>
    </row>
    <row r="31" spans="1:3" ht="22.5" customHeight="1">
      <c r="A31" s="102">
        <v>28</v>
      </c>
      <c r="B31" s="29" t="s">
        <v>40</v>
      </c>
      <c r="C31" s="105"/>
    </row>
    <row r="32" spans="1:3" ht="22.5" customHeight="1">
      <c r="A32" s="102">
        <v>29</v>
      </c>
      <c r="B32" s="29" t="s">
        <v>41</v>
      </c>
      <c r="C32" s="105"/>
    </row>
    <row r="33" spans="1:3" ht="22.5" customHeight="1">
      <c r="A33" s="102">
        <v>30</v>
      </c>
      <c r="B33" s="109" t="s">
        <v>42</v>
      </c>
      <c r="C33" s="105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selectLockedCells="1" selectUnlockedCells="1"/>
  <conditionalFormatting sqref="B33">
    <cfRule type="expression" priority="1" dxfId="0" stopIfTrue="1">
      <formula>(G22&gt;0)</formula>
    </cfRule>
  </conditionalFormatting>
  <printOptions/>
  <pageMargins left="0.21805555555555556" right="0.12222222222222222" top="0.1361111111111111" bottom="0.022916666666666665" header="0.5118055555555555" footer="0.5118055555555555"/>
  <pageSetup horizontalDpi="300" verticalDpi="300" orientation="landscape" paperSize="9" scale="7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2022-09-10T14:49:02Z</dcterms:modified>
  <cp:category/>
  <cp:version/>
  <cp:contentType/>
  <cp:contentStatus/>
</cp:coreProperties>
</file>